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20" windowWidth="18120" windowHeight="8700"/>
  </bookViews>
  <sheets>
    <sheet name="Score Sheet" sheetId="2" r:id="rId1"/>
    <sheet name="Slopes - Ratings - HDCP Tables" sheetId="6" r:id="rId2"/>
    <sheet name="Prizes" sheetId="1" r:id="rId3"/>
  </sheets>
  <calcPr calcId="145621"/>
</workbook>
</file>

<file path=xl/calcChain.xml><?xml version="1.0" encoding="utf-8"?>
<calcChain xmlns="http://schemas.openxmlformats.org/spreadsheetml/2006/main">
  <c r="I7" i="1" l="1"/>
  <c r="L22" i="1"/>
  <c r="N35" i="2" l="1"/>
  <c r="X5" i="2" l="1"/>
  <c r="Y5" i="2" s="1"/>
  <c r="M5" i="2"/>
  <c r="Z5" i="2" s="1"/>
  <c r="AB5" i="2" s="1"/>
  <c r="X17" i="2"/>
  <c r="Z17" i="2" s="1"/>
  <c r="AB17" i="2" s="1"/>
  <c r="N17" i="2"/>
  <c r="M17" i="2"/>
  <c r="N5" i="2" l="1"/>
  <c r="Y17" i="2"/>
  <c r="X34" i="2"/>
  <c r="Z34" i="2" s="1"/>
  <c r="AB34" i="2" s="1"/>
  <c r="X28" i="2"/>
  <c r="Z28" i="2" s="1"/>
  <c r="AB28" i="2" s="1"/>
  <c r="Y34" i="2" l="1"/>
  <c r="Y28" i="2"/>
  <c r="X29" i="2"/>
  <c r="Y29" i="2" s="1"/>
  <c r="M29" i="2"/>
  <c r="Z29" i="2" s="1"/>
  <c r="AB29" i="2" s="1"/>
  <c r="M28" i="2"/>
  <c r="X27" i="2"/>
  <c r="Y27" i="2" s="1"/>
  <c r="M27" i="2"/>
  <c r="Z27" i="2" s="1"/>
  <c r="AB27" i="2" s="1"/>
  <c r="X26" i="2"/>
  <c r="Y26" i="2" s="1"/>
  <c r="M26" i="2"/>
  <c r="Z26" i="2" s="1"/>
  <c r="AB26" i="2" s="1"/>
  <c r="X25" i="2"/>
  <c r="Y25" i="2" s="1"/>
  <c r="M25" i="2"/>
  <c r="Z25" i="2" s="1"/>
  <c r="AB25" i="2" s="1"/>
  <c r="X24" i="2"/>
  <c r="Y24" i="2" s="1"/>
  <c r="M24" i="2"/>
  <c r="Z24" i="2" s="1"/>
  <c r="AB24" i="2" s="1"/>
  <c r="X23" i="2"/>
  <c r="Y23" i="2" s="1"/>
  <c r="M23" i="2"/>
  <c r="Z23" i="2" s="1"/>
  <c r="AB23" i="2" s="1"/>
  <c r="X22" i="2"/>
  <c r="Y22" i="2" s="1"/>
  <c r="M22" i="2"/>
  <c r="Z22" i="2" s="1"/>
  <c r="AB22" i="2" s="1"/>
  <c r="N29" i="2" l="1"/>
  <c r="N22" i="2"/>
  <c r="N23" i="2"/>
  <c r="N24" i="2"/>
  <c r="N25" i="2"/>
  <c r="N26" i="2"/>
  <c r="N27" i="2"/>
  <c r="N28" i="2"/>
  <c r="X35" i="2"/>
  <c r="Y35" i="2" s="1"/>
  <c r="M35" i="2"/>
  <c r="Z35" i="2" s="1"/>
  <c r="AB35" i="2" s="1"/>
  <c r="M30" i="2" l="1"/>
  <c r="N30" i="2"/>
  <c r="X30" i="2"/>
  <c r="Y30" i="2"/>
  <c r="Z30" i="2"/>
  <c r="AB30" i="2"/>
  <c r="M31" i="2"/>
  <c r="N31" i="2"/>
  <c r="X31" i="2"/>
  <c r="Y31" i="2"/>
  <c r="Z31" i="2"/>
  <c r="AB31" i="2"/>
  <c r="M32" i="2" l="1"/>
  <c r="N32" i="2"/>
  <c r="X32" i="2"/>
  <c r="Y32" i="2"/>
  <c r="Z32" i="2"/>
  <c r="AB32" i="2"/>
  <c r="M33" i="2"/>
  <c r="N33" i="2"/>
  <c r="X33" i="2"/>
  <c r="Y33" i="2"/>
  <c r="Z33" i="2"/>
  <c r="AB33" i="2"/>
  <c r="M34" i="2"/>
  <c r="N34" i="2"/>
  <c r="X21" i="2" l="1"/>
  <c r="Y21" i="2" s="1"/>
  <c r="M21" i="2"/>
  <c r="Z21" i="2" s="1"/>
  <c r="AB21" i="2" s="1"/>
  <c r="X20" i="2"/>
  <c r="Y20" i="2" s="1"/>
  <c r="M20" i="2"/>
  <c r="X19" i="2"/>
  <c r="Y19" i="2" s="1"/>
  <c r="M19" i="2"/>
  <c r="X18" i="2"/>
  <c r="Y18" i="2" s="1"/>
  <c r="M18" i="2"/>
  <c r="Z18" i="2" s="1"/>
  <c r="AB18" i="2" s="1"/>
  <c r="X16" i="2"/>
  <c r="Y16" i="2" s="1"/>
  <c r="M16" i="2"/>
  <c r="Z16" i="2" s="1"/>
  <c r="AB16" i="2" s="1"/>
  <c r="X15" i="2"/>
  <c r="Y15" i="2" s="1"/>
  <c r="M15" i="2"/>
  <c r="Z15" i="2" s="1"/>
  <c r="AB15" i="2" s="1"/>
  <c r="X14" i="2"/>
  <c r="Y14" i="2" s="1"/>
  <c r="M14" i="2"/>
  <c r="X13" i="2"/>
  <c r="Y13" i="2" s="1"/>
  <c r="M13" i="2"/>
  <c r="Z13" i="2" s="1"/>
  <c r="AB13" i="2" s="1"/>
  <c r="X12" i="2"/>
  <c r="Y12" i="2" s="1"/>
  <c r="M12" i="2"/>
  <c r="Z12" i="2" s="1"/>
  <c r="AB12" i="2" s="1"/>
  <c r="X11" i="2"/>
  <c r="Y11" i="2" s="1"/>
  <c r="M11" i="2"/>
  <c r="X10" i="2"/>
  <c r="Y10" i="2" s="1"/>
  <c r="M10" i="2"/>
  <c r="X9" i="2"/>
  <c r="Y9" i="2" s="1"/>
  <c r="M9" i="2"/>
  <c r="Z9" i="2" s="1"/>
  <c r="AB9" i="2" s="1"/>
  <c r="X8" i="2"/>
  <c r="Y8" i="2" s="1"/>
  <c r="M8" i="2"/>
  <c r="Z8" i="2" s="1"/>
  <c r="AB8" i="2" s="1"/>
  <c r="X7" i="2"/>
  <c r="Y7" i="2" s="1"/>
  <c r="M7" i="2"/>
  <c r="Z7" i="2" s="1"/>
  <c r="AB7" i="2" s="1"/>
  <c r="X6" i="2"/>
  <c r="Y6" i="2" s="1"/>
  <c r="M6" i="2"/>
  <c r="Z11" i="2" l="1"/>
  <c r="AB11" i="2" s="1"/>
  <c r="Z20" i="2"/>
  <c r="AB20" i="2" s="1"/>
  <c r="Z6" i="2"/>
  <c r="AB6" i="2" s="1"/>
  <c r="Z10" i="2"/>
  <c r="AB10" i="2" s="1"/>
  <c r="Z14" i="2"/>
  <c r="AB14" i="2" s="1"/>
  <c r="Z19" i="2"/>
  <c r="AB19" i="2" s="1"/>
  <c r="N6" i="2"/>
  <c r="N7" i="2"/>
  <c r="N8" i="2"/>
  <c r="N9" i="2"/>
  <c r="N10" i="2"/>
  <c r="N11" i="2"/>
  <c r="N12" i="2"/>
  <c r="N13" i="2"/>
  <c r="N14" i="2"/>
  <c r="N15" i="2"/>
  <c r="N16" i="2"/>
  <c r="N18" i="2"/>
  <c r="N19" i="2"/>
  <c r="N20" i="2"/>
  <c r="N21" i="2"/>
  <c r="J9" i="1"/>
  <c r="K9" i="1"/>
  <c r="J13" i="1"/>
  <c r="K13" i="1"/>
  <c r="I3" i="1"/>
  <c r="J22" i="1" l="1"/>
  <c r="F21" i="1"/>
  <c r="F20" i="1"/>
  <c r="F19" i="1"/>
  <c r="K18" i="1"/>
  <c r="J18" i="1"/>
  <c r="F18" i="1"/>
  <c r="F17" i="1"/>
  <c r="F16" i="1"/>
  <c r="F15" i="1"/>
  <c r="F14" i="1"/>
  <c r="C8" i="1"/>
  <c r="H6" i="1"/>
  <c r="G6" i="1"/>
  <c r="I6" i="1" s="1"/>
  <c r="F6" i="1"/>
  <c r="E6" i="1"/>
  <c r="D6" i="1"/>
  <c r="H5" i="1"/>
  <c r="G5" i="1"/>
  <c r="F5" i="1"/>
  <c r="E5" i="1"/>
  <c r="I5" i="1" s="1"/>
  <c r="D5" i="1"/>
  <c r="H4" i="1"/>
  <c r="G4" i="1"/>
  <c r="F4" i="1"/>
  <c r="E4" i="1"/>
  <c r="D4" i="1"/>
  <c r="K23" i="1" l="1"/>
  <c r="F22" i="1"/>
  <c r="I4" i="1"/>
  <c r="M3" i="2" l="1"/>
  <c r="X3" i="2"/>
  <c r="Z3" i="2" l="1"/>
</calcChain>
</file>

<file path=xl/sharedStrings.xml><?xml version="1.0" encoding="utf-8"?>
<sst xmlns="http://schemas.openxmlformats.org/spreadsheetml/2006/main" count="95" uniqueCount="80">
  <si>
    <t># of Players</t>
  </si>
  <si>
    <t>Prize Money</t>
  </si>
  <si>
    <t>Par 3's</t>
  </si>
  <si>
    <t>Low Front</t>
  </si>
  <si>
    <t>Low Back</t>
  </si>
  <si>
    <t>TOTAL</t>
  </si>
  <si>
    <t>HOLE</t>
  </si>
  <si>
    <t>Out</t>
  </si>
  <si>
    <t>1/2 HDCP</t>
  </si>
  <si>
    <t>In</t>
  </si>
  <si>
    <t>Total</t>
  </si>
  <si>
    <t>HDCP</t>
  </si>
  <si>
    <t>Net</t>
  </si>
  <si>
    <t>PLAYERS</t>
  </si>
  <si>
    <t>Overall</t>
  </si>
  <si>
    <t>↓</t>
  </si>
  <si>
    <t>→</t>
  </si>
  <si>
    <t>RATING</t>
  </si>
  <si>
    <t>RED</t>
  </si>
  <si>
    <t>White</t>
  </si>
  <si>
    <t>Coral Creek</t>
  </si>
  <si>
    <t>Hawaii CC</t>
  </si>
  <si>
    <t>Hawaii Prince A/B</t>
  </si>
  <si>
    <t>Hawaii Prince A/C</t>
  </si>
  <si>
    <t>Hawaii Prince B/C</t>
  </si>
  <si>
    <t>Kapolei</t>
  </si>
  <si>
    <t>Makaha Resort</t>
  </si>
  <si>
    <t>Makaha Valley</t>
  </si>
  <si>
    <t>Mililani</t>
  </si>
  <si>
    <t>Ewa Beach</t>
  </si>
  <si>
    <t>Royal Kunia</t>
  </si>
  <si>
    <t>Waikele</t>
  </si>
  <si>
    <t>#</t>
  </si>
  <si>
    <t>Current Handicaps Link</t>
  </si>
  <si>
    <t>Callaway Handicap System Link</t>
  </si>
  <si>
    <t>How to Resolve Ties Link</t>
  </si>
  <si>
    <t>Prize distribution</t>
  </si>
  <si>
    <t xml:space="preserve"> </t>
  </si>
  <si>
    <t>Hole-In-One</t>
  </si>
  <si>
    <t>H-I-O</t>
  </si>
  <si>
    <t>for Prizes</t>
  </si>
  <si>
    <t>*Change in Prize percentages for 2015</t>
  </si>
  <si>
    <t>*</t>
  </si>
  <si>
    <t>- # of Guests</t>
  </si>
  <si>
    <t>G1</t>
  </si>
  <si>
    <t>G2</t>
  </si>
  <si>
    <t>G3</t>
  </si>
  <si>
    <t>CHS</t>
  </si>
  <si>
    <t>Index for Men</t>
  </si>
  <si>
    <t>Index for Women</t>
  </si>
  <si>
    <t>G4</t>
  </si>
  <si>
    <t>G5</t>
  </si>
  <si>
    <t xml:space="preserve">Par 3 #    </t>
  </si>
  <si>
    <r>
      <rPr>
        <b/>
        <sz val="12"/>
        <color rgb="FFFF0000"/>
        <rFont val="Times New Roman"/>
        <family val="1"/>
      </rPr>
      <t>R</t>
    </r>
    <r>
      <rPr>
        <b/>
        <sz val="12"/>
        <rFont val="Times New Roman"/>
        <family val="1"/>
      </rPr>
      <t xml:space="preserve"> Slope</t>
    </r>
  </si>
  <si>
    <r>
      <rPr>
        <b/>
        <sz val="12"/>
        <color theme="0" tint="-0.499984740745262"/>
        <rFont val="Times New Roman"/>
        <family val="1"/>
      </rPr>
      <t>W</t>
    </r>
    <r>
      <rPr>
        <b/>
        <sz val="12"/>
        <rFont val="Times New Roman"/>
        <family val="1"/>
      </rPr>
      <t xml:space="preserve"> Slope</t>
    </r>
  </si>
  <si>
    <t>Coral Creek GC                     Par</t>
  </si>
  <si>
    <t>Arquette, April</t>
  </si>
  <si>
    <t>Arquette, Kahanu</t>
  </si>
  <si>
    <t>Arquette, Kaipo</t>
  </si>
  <si>
    <t>Arquette, Shane</t>
  </si>
  <si>
    <t>Agustin, Mel</t>
  </si>
  <si>
    <t>Calderon, Phillip</t>
  </si>
  <si>
    <t>Cariaga, Tony</t>
  </si>
  <si>
    <t>Galera, Ponce</t>
  </si>
  <si>
    <t>Kaneshi, Bobby</t>
  </si>
  <si>
    <t>Kaneshi, Richard</t>
  </si>
  <si>
    <t>Kobayashi, Paul</t>
  </si>
  <si>
    <t>Kruse, Joseph</t>
  </si>
  <si>
    <t>Lytle, Mark</t>
  </si>
  <si>
    <t>Melchor, Ric</t>
  </si>
  <si>
    <t>Pentecostes, Dennis</t>
  </si>
  <si>
    <t>Quiocho, Rick Sr.</t>
  </si>
  <si>
    <t>Souza, Ken</t>
  </si>
  <si>
    <t>Teller, Dan</t>
  </si>
  <si>
    <t>Udani, Jr</t>
  </si>
  <si>
    <t>Butac, Ed</t>
  </si>
  <si>
    <t>Cabe, Marlon</t>
  </si>
  <si>
    <t>Marquez, Robert</t>
  </si>
  <si>
    <t>Pineda, Arnel</t>
  </si>
  <si>
    <t>Seward, Josh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</si>
</sst>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9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10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u/>
      <sz val="12"/>
      <color indexed="12"/>
      <name val="Times New Roman"/>
      <family val="1"/>
    </font>
    <font>
      <b/>
      <sz val="10"/>
      <color indexed="22"/>
      <name val="Times New Roman"/>
      <family val="1"/>
    </font>
    <font>
      <b/>
      <sz val="12"/>
      <color indexed="22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color indexed="10"/>
      <name val="Times New Roman"/>
      <family val="1"/>
    </font>
    <font>
      <u/>
      <sz val="12"/>
      <name val="Times New Roman"/>
      <family val="1"/>
    </font>
    <font>
      <b/>
      <sz val="16"/>
      <color indexed="17"/>
      <name val="Times New Roman"/>
      <family val="1"/>
    </font>
    <font>
      <b/>
      <sz val="16"/>
      <color rgb="FF7030A0"/>
      <name val="Times New Roman"/>
      <family val="1"/>
    </font>
    <font>
      <sz val="18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006600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4"/>
      <color rgb="FF0070C0"/>
      <name val="Times New Roman"/>
      <family val="1"/>
    </font>
    <font>
      <sz val="10"/>
      <color theme="0" tint="-0.499984740745262"/>
      <name val="Times New Roman"/>
      <family val="1"/>
    </font>
    <font>
      <sz val="10"/>
      <color rgb="FFFF0000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b/>
      <sz val="16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gray125">
        <bgColor indexed="10"/>
      </patternFill>
    </fill>
    <fill>
      <patternFill patternType="gray125">
        <bgColor indexed="13"/>
      </patternFill>
    </fill>
    <fill>
      <patternFill patternType="gray125">
        <bgColor indexed="50"/>
      </patternFill>
    </fill>
    <fill>
      <patternFill patternType="gray125">
        <bgColor indexed="42"/>
      </patternFill>
    </fill>
    <fill>
      <patternFill patternType="gray125"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theme="9" tint="-0.499984740745262"/>
      </bottom>
      <diagonal/>
    </border>
    <border>
      <left style="medium">
        <color indexed="64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 style="medium">
        <color indexed="64"/>
      </right>
      <top/>
      <bottom style="double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Fill="1" applyBorder="1"/>
    <xf numFmtId="0" fontId="2" fillId="2" borderId="0" xfId="0" applyFont="1" applyFill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164" fontId="18" fillId="2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16" fillId="14" borderId="0" xfId="0" quotePrefix="1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0" fontId="4" fillId="14" borderId="0" xfId="1" applyFont="1" applyFill="1" applyAlignment="1" applyProtection="1">
      <alignment horizontal="center"/>
    </xf>
    <xf numFmtId="0" fontId="21" fillId="2" borderId="0" xfId="1" applyFont="1" applyFill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164" fontId="0" fillId="14" borderId="33" xfId="0" applyNumberFormat="1" applyFill="1" applyBorder="1" applyAlignment="1">
      <alignment horizontal="center" vertical="center"/>
    </xf>
    <xf numFmtId="164" fontId="0" fillId="14" borderId="34" xfId="0" applyNumberFormat="1" applyFill="1" applyBorder="1" applyAlignment="1">
      <alignment horizontal="center" vertical="center"/>
    </xf>
    <xf numFmtId="164" fontId="0" fillId="14" borderId="14" xfId="0" applyNumberFormat="1" applyFill="1" applyBorder="1" applyAlignment="1">
      <alignment horizontal="center" vertical="center"/>
    </xf>
    <xf numFmtId="164" fontId="0" fillId="14" borderId="15" xfId="0" applyNumberFormat="1" applyFill="1" applyBorder="1" applyAlignment="1">
      <alignment horizontal="center" vertical="center"/>
    </xf>
    <xf numFmtId="0" fontId="23" fillId="2" borderId="0" xfId="0" quotePrefix="1" applyFont="1" applyFill="1" applyAlignment="1">
      <alignment vertical="center"/>
    </xf>
    <xf numFmtId="164" fontId="25" fillId="14" borderId="35" xfId="0" applyNumberFormat="1" applyFont="1" applyFill="1" applyBorder="1" applyAlignment="1">
      <alignment horizontal="center" vertical="center"/>
    </xf>
    <xf numFmtId="0" fontId="24" fillId="14" borderId="3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2" borderId="0" xfId="0" quotePrefix="1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11" borderId="20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0" fontId="13" fillId="16" borderId="6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4" borderId="3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6" borderId="36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16" borderId="36" xfId="0" applyFont="1" applyFill="1" applyBorder="1" applyAlignment="1">
      <alignment horizontal="center" vertical="center"/>
    </xf>
    <xf numFmtId="0" fontId="13" fillId="1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4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13" fillId="6" borderId="4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9" fillId="2" borderId="0" xfId="1" applyFont="1" applyFill="1" applyAlignment="1" applyProtection="1">
      <alignment horizontal="center"/>
    </xf>
    <xf numFmtId="0" fontId="30" fillId="2" borderId="0" xfId="1" applyFont="1" applyFill="1" applyAlignment="1" applyProtection="1">
      <alignment vertical="center"/>
    </xf>
    <xf numFmtId="0" fontId="31" fillId="2" borderId="0" xfId="1" applyFont="1" applyFill="1" applyAlignment="1" applyProtection="1">
      <alignment vertical="center"/>
    </xf>
    <xf numFmtId="0" fontId="32" fillId="8" borderId="20" xfId="0" applyFont="1" applyFill="1" applyBorder="1" applyAlignment="1">
      <alignment horizontal="center" vertical="center"/>
    </xf>
    <xf numFmtId="0" fontId="33" fillId="10" borderId="21" xfId="0" applyFont="1" applyFill="1" applyBorder="1" applyAlignment="1">
      <alignment horizontal="center"/>
    </xf>
    <xf numFmtId="0" fontId="33" fillId="13" borderId="21" xfId="0" applyFont="1" applyFill="1" applyBorder="1" applyAlignment="1">
      <alignment horizontal="center"/>
    </xf>
    <xf numFmtId="0" fontId="20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8" borderId="6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0" fillId="17" borderId="17" xfId="0" applyFill="1" applyBorder="1"/>
    <xf numFmtId="0" fontId="35" fillId="17" borderId="1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2" fillId="14" borderId="28" xfId="0" applyNumberFormat="1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DCPs.docx" TargetMode="External"/><Relationship Id="rId2" Type="http://schemas.openxmlformats.org/officeDocument/2006/relationships/hyperlink" Target="..\Handicaps\Handicap%20Information\Resolving%20Tied%20Scores.doc" TargetMode="External"/><Relationship Id="rId1" Type="http://schemas.openxmlformats.org/officeDocument/2006/relationships/hyperlink" Target="..\Handicaps\Handicap%20Information\Callaway%20Scoring%20System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\Past%20Golf%20Outings\2015\Coral%20Creek\18%20Jul%2015\Coral%20Creek%20Index%20for%20Women.docx" TargetMode="External"/><Relationship Id="rId4" Type="http://schemas.openxmlformats.org/officeDocument/2006/relationships/hyperlink" Target="..\Past%20Golf%20Outings\2015\Coral%20Creek\18%20Jul%2015\Coral%20Creek%20Index%20for%20Men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5.6" outlineLevelCol="2"/>
  <cols>
    <col min="1" max="1" width="4" style="8" bestFit="1" customWidth="1"/>
    <col min="2" max="2" width="35.69921875" customWidth="1"/>
    <col min="3" max="3" width="6.69921875" customWidth="1"/>
    <col min="4" max="12" width="4.69921875" customWidth="1" outlineLevel="2"/>
    <col min="13" max="13" width="6.69921875" customWidth="1" outlineLevel="1"/>
    <col min="14" max="14" width="8.69921875" customWidth="1" outlineLevel="1"/>
    <col min="15" max="23" width="4.69921875" customWidth="1" outlineLevel="2"/>
    <col min="24" max="24" width="6.69921875" customWidth="1" outlineLevel="1"/>
    <col min="25" max="25" width="8.69921875" customWidth="1" outlineLevel="1"/>
    <col min="26" max="26" width="6.69921875" customWidth="1" outlineLevel="1"/>
    <col min="27" max="27" width="8.69921875" customWidth="1" outlineLevel="1"/>
    <col min="28" max="28" width="6.69921875" customWidth="1"/>
    <col min="29" max="29" width="5.19921875" style="1" bestFit="1" customWidth="1"/>
  </cols>
  <sheetData>
    <row r="1" spans="1:33" ht="18" thickBot="1">
      <c r="A1" s="27"/>
      <c r="B1" s="30" t="s">
        <v>34</v>
      </c>
      <c r="C1" s="26"/>
      <c r="D1" s="141" t="s">
        <v>48</v>
      </c>
      <c r="E1" s="7"/>
      <c r="F1" s="7"/>
      <c r="G1" s="7"/>
      <c r="H1" s="7"/>
      <c r="I1" s="7"/>
      <c r="J1" s="7"/>
      <c r="K1" s="7"/>
      <c r="L1" s="7"/>
      <c r="M1" s="29" t="s">
        <v>33</v>
      </c>
      <c r="N1" s="27"/>
      <c r="O1" s="18"/>
      <c r="P1" s="7"/>
      <c r="Q1" s="142" t="s">
        <v>49</v>
      </c>
      <c r="R1" s="7"/>
      <c r="S1" s="7"/>
      <c r="T1" s="7"/>
      <c r="U1" s="7"/>
      <c r="V1" s="7"/>
      <c r="W1" s="7"/>
      <c r="X1" s="7"/>
      <c r="Y1" s="7"/>
      <c r="Z1" s="140" t="s">
        <v>35</v>
      </c>
      <c r="AA1" s="7"/>
      <c r="AB1" s="7"/>
      <c r="AC1" s="151"/>
      <c r="AD1" s="152"/>
      <c r="AE1" s="152"/>
    </row>
    <row r="2" spans="1:33" ht="21" customHeight="1" thickBot="1">
      <c r="A2" s="28"/>
      <c r="B2" s="48" t="s">
        <v>13</v>
      </c>
      <c r="C2" s="47" t="s">
        <v>6</v>
      </c>
      <c r="D2" s="49">
        <v>1</v>
      </c>
      <c r="E2" s="50">
        <v>2</v>
      </c>
      <c r="F2" s="50">
        <v>3</v>
      </c>
      <c r="G2" s="50">
        <v>4</v>
      </c>
      <c r="H2" s="50">
        <v>5</v>
      </c>
      <c r="I2" s="50">
        <v>6</v>
      </c>
      <c r="J2" s="49">
        <v>7</v>
      </c>
      <c r="K2" s="50">
        <v>8</v>
      </c>
      <c r="L2" s="49">
        <v>9</v>
      </c>
      <c r="M2" s="51" t="s">
        <v>7</v>
      </c>
      <c r="N2" s="52" t="s">
        <v>8</v>
      </c>
      <c r="O2" s="53">
        <v>10</v>
      </c>
      <c r="P2" s="50">
        <v>11</v>
      </c>
      <c r="Q2" s="50">
        <v>12</v>
      </c>
      <c r="R2" s="50">
        <v>13</v>
      </c>
      <c r="S2" s="50">
        <v>14</v>
      </c>
      <c r="T2" s="50">
        <v>15</v>
      </c>
      <c r="U2" s="49">
        <v>16</v>
      </c>
      <c r="V2" s="50">
        <v>17</v>
      </c>
      <c r="W2" s="49">
        <v>18</v>
      </c>
      <c r="X2" s="54" t="s">
        <v>9</v>
      </c>
      <c r="Y2" s="55" t="s">
        <v>8</v>
      </c>
      <c r="Z2" s="56" t="s">
        <v>10</v>
      </c>
      <c r="AA2" s="57" t="s">
        <v>11</v>
      </c>
      <c r="AB2" s="58" t="s">
        <v>12</v>
      </c>
      <c r="AC2" s="151"/>
      <c r="AD2" s="152"/>
      <c r="AE2" s="152"/>
    </row>
    <row r="3" spans="1:33" ht="21" customHeight="1" thickTop="1" thickBot="1">
      <c r="A3" s="28" t="s">
        <v>32</v>
      </c>
      <c r="B3" s="59" t="s">
        <v>55</v>
      </c>
      <c r="C3" s="143" t="s">
        <v>16</v>
      </c>
      <c r="D3" s="60">
        <v>5</v>
      </c>
      <c r="E3" s="60">
        <v>3</v>
      </c>
      <c r="F3" s="60">
        <v>4</v>
      </c>
      <c r="G3" s="60">
        <v>4</v>
      </c>
      <c r="H3" s="60">
        <v>5</v>
      </c>
      <c r="I3" s="60">
        <v>3</v>
      </c>
      <c r="J3" s="60">
        <v>4</v>
      </c>
      <c r="K3" s="60">
        <v>4</v>
      </c>
      <c r="L3" s="60">
        <v>4</v>
      </c>
      <c r="M3" s="61">
        <f t="shared" ref="M3" si="0">SUM(D3+E3+F3+G3+H3+I3+J3+K3+L3)</f>
        <v>36</v>
      </c>
      <c r="N3" s="144" t="s">
        <v>15</v>
      </c>
      <c r="O3" s="60">
        <v>4</v>
      </c>
      <c r="P3" s="60">
        <v>4</v>
      </c>
      <c r="Q3" s="60">
        <v>4</v>
      </c>
      <c r="R3" s="60">
        <v>3</v>
      </c>
      <c r="S3" s="60">
        <v>5</v>
      </c>
      <c r="T3" s="60">
        <v>3</v>
      </c>
      <c r="U3" s="60">
        <v>4</v>
      </c>
      <c r="V3" s="60">
        <v>4</v>
      </c>
      <c r="W3" s="60">
        <v>5</v>
      </c>
      <c r="X3" s="62">
        <f t="shared" ref="X3" si="1">SUM(O3+P3+Q3+R3+S3+T3+U3+V3+W3)</f>
        <v>36</v>
      </c>
      <c r="Y3" s="144" t="s">
        <v>15</v>
      </c>
      <c r="Z3" s="63">
        <f t="shared" ref="Z3" si="2">SUM(M3+X3)</f>
        <v>72</v>
      </c>
      <c r="AA3" s="144" t="s">
        <v>15</v>
      </c>
      <c r="AB3" s="145" t="s">
        <v>15</v>
      </c>
      <c r="AC3" s="151"/>
      <c r="AD3" s="152"/>
      <c r="AE3" s="152"/>
    </row>
    <row r="4" spans="1:33" ht="3" customHeight="1" thickBot="1">
      <c r="A4" s="64"/>
      <c r="B4" s="146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149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49"/>
      <c r="Z4" s="149"/>
      <c r="AA4" s="149"/>
      <c r="AB4" s="150"/>
      <c r="AC4" s="153"/>
      <c r="AD4" s="154"/>
      <c r="AE4" s="152"/>
    </row>
    <row r="5" spans="1:33" ht="21" customHeight="1">
      <c r="A5" s="64">
        <v>1</v>
      </c>
      <c r="B5" s="172" t="s">
        <v>56</v>
      </c>
      <c r="C5" s="164"/>
      <c r="D5" s="45"/>
      <c r="E5" s="45"/>
      <c r="F5" s="45"/>
      <c r="G5" s="45"/>
      <c r="H5" s="45"/>
      <c r="I5" s="45"/>
      <c r="J5" s="45"/>
      <c r="K5" s="45"/>
      <c r="L5" s="45"/>
      <c r="M5" s="65">
        <f t="shared" ref="M5" si="3">SUM(D5+E5+F5+G5+H5+I5+J5+K5+L5)</f>
        <v>0</v>
      </c>
      <c r="N5" s="66">
        <f t="shared" ref="N5" si="4">SUM(M5)-(AA5/2)</f>
        <v>0</v>
      </c>
      <c r="O5" s="79"/>
      <c r="P5" s="45"/>
      <c r="Q5" s="45"/>
      <c r="R5" s="45"/>
      <c r="S5" s="45"/>
      <c r="T5" s="45"/>
      <c r="U5" s="45"/>
      <c r="V5" s="45"/>
      <c r="W5" s="45"/>
      <c r="X5" s="68">
        <f t="shared" ref="X5" si="5">SUM(O5+P5+Q5+R5+S5+T5+U5+V5+W5)</f>
        <v>0</v>
      </c>
      <c r="Y5" s="69">
        <f t="shared" ref="Y5" si="6">SUM(X5)-(AA5/2)</f>
        <v>0</v>
      </c>
      <c r="Z5" s="70">
        <f t="shared" ref="Z5" si="7">SUM(M5+X5)</f>
        <v>0</v>
      </c>
      <c r="AA5" s="69"/>
      <c r="AB5" s="72">
        <f t="shared" ref="AB5" si="8">SUM(Z5-AA5)</f>
        <v>0</v>
      </c>
      <c r="AC5" s="153"/>
      <c r="AD5" s="154"/>
      <c r="AE5" s="152"/>
    </row>
    <row r="6" spans="1:33" ht="21" customHeight="1">
      <c r="A6" s="64">
        <v>2</v>
      </c>
      <c r="B6" s="24" t="s">
        <v>57</v>
      </c>
      <c r="C6" s="164"/>
      <c r="D6" s="46"/>
      <c r="E6" s="46"/>
      <c r="F6" s="46"/>
      <c r="G6" s="46"/>
      <c r="H6" s="46"/>
      <c r="I6" s="46"/>
      <c r="J6" s="46"/>
      <c r="K6" s="46"/>
      <c r="L6" s="46"/>
      <c r="M6" s="74">
        <f t="shared" ref="M6:M9" si="9">SUM(D6+E6+F6+G6+H6+I6+J6+K6+L6)</f>
        <v>0</v>
      </c>
      <c r="N6" s="75">
        <f t="shared" ref="N6:N21" si="10">SUM(M6)-(AA6/2)</f>
        <v>0</v>
      </c>
      <c r="O6" s="67"/>
      <c r="P6" s="46"/>
      <c r="Q6" s="46"/>
      <c r="R6" s="46"/>
      <c r="S6" s="46"/>
      <c r="T6" s="46"/>
      <c r="U6" s="46"/>
      <c r="V6" s="46"/>
      <c r="W6" s="46"/>
      <c r="X6" s="76">
        <f t="shared" ref="X6:X21" si="11">SUM(O6+P6+Q6+R6+S6+T6+U6+V6+W6)</f>
        <v>0</v>
      </c>
      <c r="Y6" s="71">
        <f t="shared" ref="Y6:Y7" si="12">SUM(X6)-(AA6/2)</f>
        <v>0</v>
      </c>
      <c r="Z6" s="77">
        <f t="shared" ref="Z6:Z21" si="13">SUM(M6+X6)</f>
        <v>0</v>
      </c>
      <c r="AA6" s="71"/>
      <c r="AB6" s="78">
        <f t="shared" ref="AB6:AB9" si="14">SUM(Z6-AA6)</f>
        <v>0</v>
      </c>
      <c r="AC6" s="153"/>
      <c r="AD6" s="154"/>
      <c r="AE6" s="152"/>
    </row>
    <row r="7" spans="1:33" ht="21" customHeight="1">
      <c r="A7" s="73">
        <v>3</v>
      </c>
      <c r="B7" s="24" t="s">
        <v>58</v>
      </c>
      <c r="C7" s="164"/>
      <c r="D7" s="45"/>
      <c r="E7" s="45"/>
      <c r="F7" s="45"/>
      <c r="G7" s="45"/>
      <c r="H7" s="45"/>
      <c r="I7" s="45"/>
      <c r="J7" s="45"/>
      <c r="K7" s="45"/>
      <c r="L7" s="45"/>
      <c r="M7" s="65">
        <f t="shared" si="9"/>
        <v>0</v>
      </c>
      <c r="N7" s="66">
        <f t="shared" si="10"/>
        <v>0</v>
      </c>
      <c r="O7" s="79"/>
      <c r="P7" s="45"/>
      <c r="Q7" s="45"/>
      <c r="R7" s="45"/>
      <c r="S7" s="45"/>
      <c r="T7" s="45"/>
      <c r="U7" s="45"/>
      <c r="V7" s="45"/>
      <c r="W7" s="45"/>
      <c r="X7" s="68">
        <f t="shared" si="11"/>
        <v>0</v>
      </c>
      <c r="Y7" s="69">
        <f t="shared" si="12"/>
        <v>0</v>
      </c>
      <c r="Z7" s="70">
        <f t="shared" si="13"/>
        <v>0</v>
      </c>
      <c r="AA7" s="69"/>
      <c r="AB7" s="72">
        <f t="shared" si="14"/>
        <v>0</v>
      </c>
      <c r="AC7" s="153"/>
      <c r="AD7" s="154"/>
      <c r="AE7" s="152"/>
    </row>
    <row r="8" spans="1:33" ht="21" customHeight="1">
      <c r="A8" s="73">
        <v>4</v>
      </c>
      <c r="B8" s="24" t="s">
        <v>59</v>
      </c>
      <c r="C8" s="164"/>
      <c r="D8" s="45"/>
      <c r="E8" s="45"/>
      <c r="F8" s="45"/>
      <c r="G8" s="45"/>
      <c r="H8" s="45"/>
      <c r="I8" s="45"/>
      <c r="J8" s="45"/>
      <c r="K8" s="45"/>
      <c r="L8" s="45"/>
      <c r="M8" s="65">
        <f t="shared" si="9"/>
        <v>0</v>
      </c>
      <c r="N8" s="66">
        <f t="shared" si="10"/>
        <v>0</v>
      </c>
      <c r="O8" s="79"/>
      <c r="P8" s="45"/>
      <c r="Q8" s="45"/>
      <c r="R8" s="45"/>
      <c r="S8" s="45"/>
      <c r="T8" s="45"/>
      <c r="U8" s="45"/>
      <c r="V8" s="45"/>
      <c r="W8" s="45"/>
      <c r="X8" s="68">
        <f t="shared" si="11"/>
        <v>0</v>
      </c>
      <c r="Y8" s="69">
        <f>SUM(X8)-(AA8/2)</f>
        <v>0</v>
      </c>
      <c r="Z8" s="70">
        <f t="shared" si="13"/>
        <v>0</v>
      </c>
      <c r="AA8" s="69"/>
      <c r="AB8" s="72">
        <f t="shared" si="14"/>
        <v>0</v>
      </c>
      <c r="AC8" s="153"/>
      <c r="AD8" s="154"/>
      <c r="AE8" s="152"/>
    </row>
    <row r="9" spans="1:33" ht="21" customHeight="1">
      <c r="A9" s="80">
        <v>5</v>
      </c>
      <c r="B9" s="24" t="s">
        <v>60</v>
      </c>
      <c r="C9" s="164"/>
      <c r="D9" s="46"/>
      <c r="E9" s="46"/>
      <c r="F9" s="46"/>
      <c r="G9" s="46"/>
      <c r="H9" s="46"/>
      <c r="I9" s="46"/>
      <c r="J9" s="46"/>
      <c r="K9" s="46"/>
      <c r="L9" s="46"/>
      <c r="M9" s="65">
        <f t="shared" si="9"/>
        <v>0</v>
      </c>
      <c r="N9" s="66">
        <f t="shared" si="10"/>
        <v>0</v>
      </c>
      <c r="O9" s="67"/>
      <c r="P9" s="46"/>
      <c r="Q9" s="46"/>
      <c r="R9" s="46"/>
      <c r="S9" s="46"/>
      <c r="T9" s="46"/>
      <c r="U9" s="46"/>
      <c r="V9" s="46"/>
      <c r="W9" s="46"/>
      <c r="X9" s="68">
        <f t="shared" si="11"/>
        <v>0</v>
      </c>
      <c r="Y9" s="69">
        <f t="shared" ref="Y9" si="15">SUM(X9)-(AA9/2)</f>
        <v>0</v>
      </c>
      <c r="Z9" s="70">
        <f t="shared" si="13"/>
        <v>0</v>
      </c>
      <c r="AA9" s="71"/>
      <c r="AB9" s="72">
        <f t="shared" si="14"/>
        <v>0</v>
      </c>
      <c r="AC9" s="153"/>
      <c r="AD9" s="154"/>
      <c r="AE9" s="152"/>
    </row>
    <row r="10" spans="1:33" ht="21" customHeight="1">
      <c r="A10" s="80">
        <v>6</v>
      </c>
      <c r="B10" s="24" t="s">
        <v>61</v>
      </c>
      <c r="C10" s="164"/>
      <c r="D10" s="45"/>
      <c r="E10" s="45"/>
      <c r="F10" s="45"/>
      <c r="G10" s="45"/>
      <c r="H10" s="45"/>
      <c r="I10" s="45"/>
      <c r="J10" s="45"/>
      <c r="K10" s="45"/>
      <c r="L10" s="45"/>
      <c r="M10" s="65">
        <f>SUM(D10+E10+F10+G10+H10+I10+J10+K10+L10)</f>
        <v>0</v>
      </c>
      <c r="N10" s="66">
        <f t="shared" si="10"/>
        <v>0</v>
      </c>
      <c r="O10" s="79"/>
      <c r="P10" s="45"/>
      <c r="Q10" s="45"/>
      <c r="R10" s="45"/>
      <c r="S10" s="45"/>
      <c r="T10" s="45"/>
      <c r="U10" s="45"/>
      <c r="V10" s="45"/>
      <c r="W10" s="45"/>
      <c r="X10" s="68">
        <f t="shared" si="11"/>
        <v>0</v>
      </c>
      <c r="Y10" s="69">
        <f>SUM(X10)-(AA10/2)</f>
        <v>0</v>
      </c>
      <c r="Z10" s="70">
        <f t="shared" si="13"/>
        <v>0</v>
      </c>
      <c r="AA10" s="69"/>
      <c r="AB10" s="72">
        <f>SUM(Z10-AA10)</f>
        <v>0</v>
      </c>
      <c r="AC10" s="153"/>
      <c r="AD10" s="154"/>
      <c r="AE10" s="152"/>
      <c r="AG10" s="6"/>
    </row>
    <row r="11" spans="1:33" ht="21" customHeight="1">
      <c r="A11" s="73">
        <v>7</v>
      </c>
      <c r="B11" s="24" t="s">
        <v>62</v>
      </c>
      <c r="C11" s="164"/>
      <c r="D11" s="46"/>
      <c r="E11" s="46"/>
      <c r="F11" s="46"/>
      <c r="G11" s="46"/>
      <c r="H11" s="46"/>
      <c r="I11" s="46"/>
      <c r="J11" s="46"/>
      <c r="K11" s="46"/>
      <c r="L11" s="46"/>
      <c r="M11" s="65">
        <f>SUM(D11+E11+F11+G11+H11+I11+J11+K11+L11)</f>
        <v>0</v>
      </c>
      <c r="N11" s="66">
        <f t="shared" si="10"/>
        <v>0</v>
      </c>
      <c r="O11" s="67"/>
      <c r="P11" s="46"/>
      <c r="Q11" s="46"/>
      <c r="R11" s="46"/>
      <c r="S11" s="46"/>
      <c r="T11" s="46"/>
      <c r="U11" s="46"/>
      <c r="V11" s="46"/>
      <c r="W11" s="46"/>
      <c r="X11" s="68">
        <f t="shared" si="11"/>
        <v>0</v>
      </c>
      <c r="Y11" s="69">
        <f>SUM(X11)-(AA11/2)</f>
        <v>0</v>
      </c>
      <c r="Z11" s="70">
        <f t="shared" si="13"/>
        <v>0</v>
      </c>
      <c r="AA11" s="71"/>
      <c r="AB11" s="72">
        <f>SUM(Z11-AA11)</f>
        <v>0</v>
      </c>
      <c r="AC11" s="153"/>
      <c r="AD11" s="155"/>
      <c r="AE11" s="152"/>
      <c r="AG11" s="6"/>
    </row>
    <row r="12" spans="1:33" ht="21" customHeight="1">
      <c r="A12" s="80">
        <v>8</v>
      </c>
      <c r="B12" s="24" t="s">
        <v>63</v>
      </c>
      <c r="C12" s="164"/>
      <c r="D12" s="46"/>
      <c r="E12" s="46"/>
      <c r="F12" s="46"/>
      <c r="G12" s="46"/>
      <c r="H12" s="46"/>
      <c r="I12" s="46"/>
      <c r="J12" s="46"/>
      <c r="K12" s="46"/>
      <c r="L12" s="46"/>
      <c r="M12" s="74">
        <f>SUM(D12+E12+F12+G12+H12+I12+J12+K12+L12)</f>
        <v>0</v>
      </c>
      <c r="N12" s="75">
        <f t="shared" si="10"/>
        <v>0</v>
      </c>
      <c r="O12" s="67"/>
      <c r="P12" s="46"/>
      <c r="Q12" s="46"/>
      <c r="R12" s="46"/>
      <c r="S12" s="46"/>
      <c r="T12" s="46"/>
      <c r="U12" s="46"/>
      <c r="V12" s="46"/>
      <c r="W12" s="46"/>
      <c r="X12" s="76">
        <f t="shared" si="11"/>
        <v>0</v>
      </c>
      <c r="Y12" s="71">
        <f>SUM(X12)-(AA12/2)</f>
        <v>0</v>
      </c>
      <c r="Z12" s="77">
        <f t="shared" si="13"/>
        <v>0</v>
      </c>
      <c r="AA12" s="71"/>
      <c r="AB12" s="78">
        <f>SUM(Z12-AA12)</f>
        <v>0</v>
      </c>
      <c r="AC12" s="153"/>
      <c r="AD12" s="155"/>
      <c r="AE12" s="152"/>
      <c r="AG12" s="6"/>
    </row>
    <row r="13" spans="1:33" ht="21" customHeight="1">
      <c r="A13" s="80">
        <v>9</v>
      </c>
      <c r="B13" s="24" t="s">
        <v>64</v>
      </c>
      <c r="C13" s="164"/>
      <c r="D13" s="46"/>
      <c r="E13" s="46"/>
      <c r="F13" s="46"/>
      <c r="G13" s="46"/>
      <c r="H13" s="46"/>
      <c r="I13" s="46"/>
      <c r="J13" s="46"/>
      <c r="K13" s="46"/>
      <c r="L13" s="46"/>
      <c r="M13" s="74">
        <f>SUM(D13+E13+F13+G13+H13+I13+J13+K13+L13)</f>
        <v>0</v>
      </c>
      <c r="N13" s="75">
        <f t="shared" si="10"/>
        <v>0</v>
      </c>
      <c r="O13" s="67"/>
      <c r="P13" s="46"/>
      <c r="Q13" s="46"/>
      <c r="R13" s="46"/>
      <c r="S13" s="46"/>
      <c r="T13" s="46"/>
      <c r="U13" s="46"/>
      <c r="V13" s="46"/>
      <c r="W13" s="46"/>
      <c r="X13" s="76">
        <f t="shared" si="11"/>
        <v>0</v>
      </c>
      <c r="Y13" s="71">
        <f>SUM(X13)-(AA13/2)</f>
        <v>0</v>
      </c>
      <c r="Z13" s="77">
        <f t="shared" si="13"/>
        <v>0</v>
      </c>
      <c r="AA13" s="71"/>
      <c r="AB13" s="78">
        <f>SUM(Z13-AA13)</f>
        <v>0</v>
      </c>
      <c r="AC13" s="153"/>
      <c r="AD13" s="155"/>
      <c r="AE13" s="152"/>
      <c r="AG13" s="6"/>
    </row>
    <row r="14" spans="1:33" ht="21" customHeight="1">
      <c r="A14" s="64">
        <v>10</v>
      </c>
      <c r="B14" s="24" t="s">
        <v>65</v>
      </c>
      <c r="C14" s="164"/>
      <c r="D14" s="46"/>
      <c r="E14" s="46"/>
      <c r="F14" s="46"/>
      <c r="G14" s="46"/>
      <c r="H14" s="46"/>
      <c r="I14" s="46"/>
      <c r="J14" s="46"/>
      <c r="K14" s="46"/>
      <c r="L14" s="46"/>
      <c r="M14" s="74">
        <f>SUM(D14+E14+F14+G14+H14+I14+J14+K14+L14)</f>
        <v>0</v>
      </c>
      <c r="N14" s="75">
        <f t="shared" si="10"/>
        <v>0</v>
      </c>
      <c r="O14" s="67"/>
      <c r="P14" s="46"/>
      <c r="Q14" s="46"/>
      <c r="R14" s="46"/>
      <c r="S14" s="46"/>
      <c r="T14" s="46"/>
      <c r="U14" s="46"/>
      <c r="V14" s="46"/>
      <c r="W14" s="46"/>
      <c r="X14" s="76">
        <f t="shared" si="11"/>
        <v>0</v>
      </c>
      <c r="Y14" s="71">
        <f>SUM(X14)-(AA14/2)</f>
        <v>0</v>
      </c>
      <c r="Z14" s="77">
        <f t="shared" si="13"/>
        <v>0</v>
      </c>
      <c r="AA14" s="71"/>
      <c r="AB14" s="78">
        <f>SUM(Z14-AA14)</f>
        <v>0</v>
      </c>
      <c r="AC14" s="153"/>
      <c r="AD14" s="155"/>
      <c r="AE14" s="152"/>
      <c r="AG14" s="6"/>
    </row>
    <row r="15" spans="1:33" ht="21" customHeight="1">
      <c r="A15" s="64">
        <v>11</v>
      </c>
      <c r="B15" s="24" t="s">
        <v>66</v>
      </c>
      <c r="C15" s="164"/>
      <c r="D15" s="46"/>
      <c r="E15" s="46"/>
      <c r="F15" s="46"/>
      <c r="G15" s="46"/>
      <c r="H15" s="46"/>
      <c r="I15" s="46"/>
      <c r="J15" s="46"/>
      <c r="K15" s="46"/>
      <c r="L15" s="46"/>
      <c r="M15" s="65">
        <f t="shared" ref="M15:M21" si="16">SUM(D15+E15+F15+G15+H15+I15+J15+K15+L15)</f>
        <v>0</v>
      </c>
      <c r="N15" s="66">
        <f t="shared" si="10"/>
        <v>0</v>
      </c>
      <c r="O15" s="67"/>
      <c r="P15" s="46"/>
      <c r="Q15" s="46"/>
      <c r="R15" s="46"/>
      <c r="S15" s="46"/>
      <c r="T15" s="46"/>
      <c r="U15" s="46"/>
      <c r="V15" s="46"/>
      <c r="W15" s="46"/>
      <c r="X15" s="68">
        <f t="shared" si="11"/>
        <v>0</v>
      </c>
      <c r="Y15" s="69">
        <f t="shared" ref="Y15:Y21" si="17">SUM(X15)-(AA15/2)</f>
        <v>0</v>
      </c>
      <c r="Z15" s="70">
        <f t="shared" si="13"/>
        <v>0</v>
      </c>
      <c r="AA15" s="71"/>
      <c r="AB15" s="72">
        <f t="shared" ref="AB15:AB21" si="18">SUM(Z15-AA15)</f>
        <v>0</v>
      </c>
      <c r="AC15" s="153"/>
      <c r="AD15" s="155"/>
      <c r="AE15" s="152"/>
      <c r="AG15" s="6"/>
    </row>
    <row r="16" spans="1:33" ht="21" customHeight="1">
      <c r="A16" s="73">
        <v>12</v>
      </c>
      <c r="B16" s="24" t="s">
        <v>67</v>
      </c>
      <c r="C16" s="164"/>
      <c r="D16" s="46"/>
      <c r="E16" s="46"/>
      <c r="F16" s="46"/>
      <c r="G16" s="46"/>
      <c r="H16" s="46"/>
      <c r="I16" s="46"/>
      <c r="J16" s="46"/>
      <c r="K16" s="46"/>
      <c r="L16" s="46"/>
      <c r="M16" s="74">
        <f t="shared" si="16"/>
        <v>0</v>
      </c>
      <c r="N16" s="75">
        <f t="shared" si="10"/>
        <v>0</v>
      </c>
      <c r="O16" s="67"/>
      <c r="P16" s="46"/>
      <c r="Q16" s="46"/>
      <c r="R16" s="46"/>
      <c r="S16" s="46"/>
      <c r="T16" s="46"/>
      <c r="U16" s="46"/>
      <c r="V16" s="46"/>
      <c r="W16" s="46"/>
      <c r="X16" s="76">
        <f t="shared" si="11"/>
        <v>0</v>
      </c>
      <c r="Y16" s="71">
        <f t="shared" si="17"/>
        <v>0</v>
      </c>
      <c r="Z16" s="77">
        <f t="shared" si="13"/>
        <v>0</v>
      </c>
      <c r="AA16" s="71"/>
      <c r="AB16" s="78">
        <f t="shared" si="18"/>
        <v>0</v>
      </c>
      <c r="AC16" s="153"/>
      <c r="AD16" s="155"/>
      <c r="AE16" s="152"/>
      <c r="AG16" s="6"/>
    </row>
    <row r="17" spans="1:33" ht="21" customHeight="1">
      <c r="A17" s="81">
        <v>13</v>
      </c>
      <c r="B17" s="24" t="s">
        <v>68</v>
      </c>
      <c r="C17" s="164"/>
      <c r="D17" s="46"/>
      <c r="E17" s="46"/>
      <c r="F17" s="46"/>
      <c r="G17" s="46"/>
      <c r="H17" s="46"/>
      <c r="I17" s="46"/>
      <c r="J17" s="46"/>
      <c r="K17" s="46"/>
      <c r="L17" s="46"/>
      <c r="M17" s="74">
        <f t="shared" ref="M17" si="19">SUM(D17+E17+F17+G17+H17+I17+J17+K17+L17)</f>
        <v>0</v>
      </c>
      <c r="N17" s="75">
        <f t="shared" ref="N17" si="20">SUM(M17)-(AA17/2)</f>
        <v>0</v>
      </c>
      <c r="O17" s="67"/>
      <c r="P17" s="46"/>
      <c r="Q17" s="46"/>
      <c r="R17" s="46"/>
      <c r="S17" s="46"/>
      <c r="T17" s="46"/>
      <c r="U17" s="46"/>
      <c r="V17" s="46"/>
      <c r="W17" s="46"/>
      <c r="X17" s="76">
        <f t="shared" ref="X17" si="21">SUM(O17+P17+Q17+R17+S17+T17+U17+V17+W17)</f>
        <v>0</v>
      </c>
      <c r="Y17" s="71">
        <f t="shared" ref="Y17" si="22">SUM(X17)-(AA17/2)</f>
        <v>0</v>
      </c>
      <c r="Z17" s="77">
        <f t="shared" ref="Z17" si="23">SUM(M17+X17)</f>
        <v>0</v>
      </c>
      <c r="AA17" s="71"/>
      <c r="AB17" s="78">
        <f t="shared" ref="AB17" si="24">SUM(Z17-AA17)</f>
        <v>0</v>
      </c>
      <c r="AC17" s="153"/>
      <c r="AD17" s="155"/>
      <c r="AE17" s="152"/>
      <c r="AG17" s="6"/>
    </row>
    <row r="18" spans="1:33" ht="21" customHeight="1">
      <c r="A18" s="73">
        <v>14</v>
      </c>
      <c r="B18" s="24" t="s">
        <v>69</v>
      </c>
      <c r="C18" s="164"/>
      <c r="D18" s="46"/>
      <c r="E18" s="46"/>
      <c r="F18" s="46"/>
      <c r="G18" s="46"/>
      <c r="H18" s="46"/>
      <c r="I18" s="46"/>
      <c r="J18" s="46"/>
      <c r="K18" s="46"/>
      <c r="L18" s="46"/>
      <c r="M18" s="65">
        <f t="shared" si="16"/>
        <v>0</v>
      </c>
      <c r="N18" s="66">
        <f t="shared" si="10"/>
        <v>0</v>
      </c>
      <c r="O18" s="67"/>
      <c r="P18" s="46"/>
      <c r="Q18" s="46"/>
      <c r="R18" s="46"/>
      <c r="S18" s="46"/>
      <c r="T18" s="46"/>
      <c r="U18" s="46"/>
      <c r="V18" s="46"/>
      <c r="W18" s="46"/>
      <c r="X18" s="76">
        <f t="shared" si="11"/>
        <v>0</v>
      </c>
      <c r="Y18" s="71">
        <f t="shared" si="17"/>
        <v>0</v>
      </c>
      <c r="Z18" s="77">
        <f t="shared" si="13"/>
        <v>0</v>
      </c>
      <c r="AA18" s="71"/>
      <c r="AB18" s="78">
        <f t="shared" si="18"/>
        <v>0</v>
      </c>
      <c r="AC18" s="153"/>
      <c r="AD18" s="155"/>
      <c r="AE18" s="152"/>
      <c r="AG18" s="6"/>
    </row>
    <row r="19" spans="1:33" ht="21" customHeight="1">
      <c r="A19" s="73">
        <v>15</v>
      </c>
      <c r="B19" s="24" t="s">
        <v>70</v>
      </c>
      <c r="C19" s="164"/>
      <c r="D19" s="45"/>
      <c r="E19" s="45"/>
      <c r="F19" s="45"/>
      <c r="G19" s="45"/>
      <c r="H19" s="45"/>
      <c r="I19" s="45"/>
      <c r="J19" s="45"/>
      <c r="K19" s="45"/>
      <c r="L19" s="45"/>
      <c r="M19" s="65">
        <f t="shared" si="16"/>
        <v>0</v>
      </c>
      <c r="N19" s="66">
        <f t="shared" si="10"/>
        <v>0</v>
      </c>
      <c r="O19" s="79"/>
      <c r="P19" s="45"/>
      <c r="Q19" s="45"/>
      <c r="R19" s="45"/>
      <c r="S19" s="45"/>
      <c r="T19" s="45"/>
      <c r="U19" s="45"/>
      <c r="V19" s="45"/>
      <c r="W19" s="45"/>
      <c r="X19" s="68">
        <f t="shared" si="11"/>
        <v>0</v>
      </c>
      <c r="Y19" s="69">
        <f t="shared" si="17"/>
        <v>0</v>
      </c>
      <c r="Z19" s="70">
        <f t="shared" si="13"/>
        <v>0</v>
      </c>
      <c r="AA19" s="69"/>
      <c r="AB19" s="72">
        <f t="shared" si="18"/>
        <v>0</v>
      </c>
      <c r="AC19" s="153"/>
      <c r="AD19" s="155"/>
      <c r="AE19" s="155"/>
      <c r="AF19" s="6"/>
      <c r="AG19" s="6"/>
    </row>
    <row r="20" spans="1:33" ht="21" customHeight="1">
      <c r="A20" s="80">
        <v>16</v>
      </c>
      <c r="B20" s="25" t="s">
        <v>71</v>
      </c>
      <c r="C20" s="164"/>
      <c r="D20" s="45"/>
      <c r="E20" s="45"/>
      <c r="F20" s="45"/>
      <c r="G20" s="45"/>
      <c r="H20" s="45"/>
      <c r="I20" s="45"/>
      <c r="J20" s="45"/>
      <c r="K20" s="45"/>
      <c r="L20" s="45"/>
      <c r="M20" s="65">
        <f t="shared" si="16"/>
        <v>0</v>
      </c>
      <c r="N20" s="66">
        <f t="shared" si="10"/>
        <v>0</v>
      </c>
      <c r="O20" s="79"/>
      <c r="P20" s="45"/>
      <c r="Q20" s="45"/>
      <c r="R20" s="45"/>
      <c r="S20" s="45"/>
      <c r="T20" s="45"/>
      <c r="U20" s="45"/>
      <c r="V20" s="45"/>
      <c r="W20" s="45"/>
      <c r="X20" s="68">
        <f t="shared" si="11"/>
        <v>0</v>
      </c>
      <c r="Y20" s="69">
        <f t="shared" si="17"/>
        <v>0</v>
      </c>
      <c r="Z20" s="70">
        <f t="shared" si="13"/>
        <v>0</v>
      </c>
      <c r="AA20" s="69"/>
      <c r="AB20" s="72">
        <f t="shared" si="18"/>
        <v>0</v>
      </c>
      <c r="AC20" s="153"/>
      <c r="AD20" s="155"/>
      <c r="AE20" s="155"/>
      <c r="AF20" s="6"/>
      <c r="AG20" s="6"/>
    </row>
    <row r="21" spans="1:33" ht="21" customHeight="1">
      <c r="A21" s="81">
        <v>17</v>
      </c>
      <c r="B21" s="25" t="s">
        <v>72</v>
      </c>
      <c r="C21" s="164"/>
      <c r="D21" s="45"/>
      <c r="E21" s="45"/>
      <c r="F21" s="45"/>
      <c r="G21" s="45"/>
      <c r="H21" s="45"/>
      <c r="I21" s="45"/>
      <c r="J21" s="45"/>
      <c r="K21" s="45"/>
      <c r="L21" s="45"/>
      <c r="M21" s="65">
        <f t="shared" si="16"/>
        <v>0</v>
      </c>
      <c r="N21" s="66">
        <f t="shared" si="10"/>
        <v>0</v>
      </c>
      <c r="O21" s="79"/>
      <c r="P21" s="45"/>
      <c r="Q21" s="45"/>
      <c r="R21" s="45"/>
      <c r="S21" s="45"/>
      <c r="T21" s="45"/>
      <c r="U21" s="45"/>
      <c r="V21" s="45"/>
      <c r="W21" s="45"/>
      <c r="X21" s="68">
        <f t="shared" si="11"/>
        <v>0</v>
      </c>
      <c r="Y21" s="69">
        <f t="shared" si="17"/>
        <v>0</v>
      </c>
      <c r="Z21" s="70">
        <f t="shared" si="13"/>
        <v>0</v>
      </c>
      <c r="AA21" s="69"/>
      <c r="AB21" s="72">
        <f t="shared" si="18"/>
        <v>0</v>
      </c>
      <c r="AC21" s="153"/>
      <c r="AD21" s="155"/>
      <c r="AE21" s="155"/>
      <c r="AF21" s="6"/>
      <c r="AG21" s="6"/>
    </row>
    <row r="22" spans="1:33" ht="21" customHeight="1">
      <c r="A22" s="81">
        <v>18</v>
      </c>
      <c r="B22" s="25" t="s">
        <v>73</v>
      </c>
      <c r="C22" s="164"/>
      <c r="D22" s="46"/>
      <c r="E22" s="46"/>
      <c r="F22" s="46"/>
      <c r="G22" s="46"/>
      <c r="H22" s="46"/>
      <c r="I22" s="46"/>
      <c r="J22" s="46"/>
      <c r="K22" s="46"/>
      <c r="L22" s="46"/>
      <c r="M22" s="74">
        <f t="shared" ref="M22:M25" si="25">SUM(D22+E22+F22+G22+H22+I22+J22+K22+L22)</f>
        <v>0</v>
      </c>
      <c r="N22" s="75">
        <f t="shared" ref="N22:N29" si="26">SUM(M22)-(AA22/2)</f>
        <v>0</v>
      </c>
      <c r="O22" s="67"/>
      <c r="P22" s="46"/>
      <c r="Q22" s="46"/>
      <c r="R22" s="46"/>
      <c r="S22" s="46"/>
      <c r="T22" s="46"/>
      <c r="U22" s="46"/>
      <c r="V22" s="46"/>
      <c r="W22" s="46"/>
      <c r="X22" s="76">
        <f t="shared" ref="X22:X27" si="27">SUM(O22+P22+Q22+R22+S22+T22+U22+V22+W22)</f>
        <v>0</v>
      </c>
      <c r="Y22" s="71">
        <f t="shared" ref="Y22:Y27" si="28">SUM(X22)-(AA22/2)</f>
        <v>0</v>
      </c>
      <c r="Z22" s="77">
        <f t="shared" ref="Z22:Z29" si="29">SUM(M22+X22)</f>
        <v>0</v>
      </c>
      <c r="AA22" s="71"/>
      <c r="AB22" s="78">
        <f t="shared" ref="AB22:AB23" si="30">SUM(Z22-AA22)</f>
        <v>0</v>
      </c>
      <c r="AC22" s="153"/>
      <c r="AD22" s="155"/>
      <c r="AE22" s="155"/>
      <c r="AF22" s="6"/>
      <c r="AG22" s="6"/>
    </row>
    <row r="23" spans="1:33" ht="21" customHeight="1">
      <c r="A23" s="73">
        <v>19</v>
      </c>
      <c r="B23" s="25" t="s">
        <v>74</v>
      </c>
      <c r="C23" s="164"/>
      <c r="D23" s="45"/>
      <c r="E23" s="45"/>
      <c r="F23" s="45"/>
      <c r="G23" s="45"/>
      <c r="H23" s="45"/>
      <c r="I23" s="45"/>
      <c r="J23" s="45"/>
      <c r="K23" s="45"/>
      <c r="L23" s="45"/>
      <c r="M23" s="65">
        <f t="shared" si="25"/>
        <v>0</v>
      </c>
      <c r="N23" s="66">
        <f t="shared" si="26"/>
        <v>0</v>
      </c>
      <c r="O23" s="79"/>
      <c r="P23" s="45"/>
      <c r="Q23" s="45"/>
      <c r="R23" s="45"/>
      <c r="S23" s="45"/>
      <c r="T23" s="45"/>
      <c r="U23" s="45"/>
      <c r="V23" s="45"/>
      <c r="W23" s="45"/>
      <c r="X23" s="68">
        <f t="shared" si="27"/>
        <v>0</v>
      </c>
      <c r="Y23" s="69">
        <f t="shared" si="28"/>
        <v>0</v>
      </c>
      <c r="Z23" s="70">
        <f t="shared" si="29"/>
        <v>0</v>
      </c>
      <c r="AA23" s="69"/>
      <c r="AB23" s="72">
        <f t="shared" si="30"/>
        <v>0</v>
      </c>
      <c r="AC23" s="153"/>
      <c r="AD23" s="155"/>
      <c r="AE23" s="155"/>
      <c r="AF23" s="6"/>
      <c r="AG23" s="6"/>
    </row>
    <row r="24" spans="1:33" ht="21" customHeight="1">
      <c r="A24" s="64">
        <v>20</v>
      </c>
      <c r="B24" s="25"/>
      <c r="C24" s="164"/>
      <c r="D24" s="45"/>
      <c r="E24" s="45"/>
      <c r="F24" s="45"/>
      <c r="G24" s="45"/>
      <c r="H24" s="45"/>
      <c r="I24" s="45"/>
      <c r="J24" s="45"/>
      <c r="K24" s="45"/>
      <c r="L24" s="45"/>
      <c r="M24" s="65">
        <f t="shared" si="25"/>
        <v>0</v>
      </c>
      <c r="N24" s="75">
        <f t="shared" si="26"/>
        <v>0</v>
      </c>
      <c r="O24" s="79"/>
      <c r="P24" s="45"/>
      <c r="Q24" s="45"/>
      <c r="R24" s="45"/>
      <c r="S24" s="45"/>
      <c r="T24" s="45"/>
      <c r="U24" s="45"/>
      <c r="V24" s="45"/>
      <c r="W24" s="45"/>
      <c r="X24" s="68">
        <f t="shared" si="27"/>
        <v>0</v>
      </c>
      <c r="Y24" s="71">
        <f t="shared" si="28"/>
        <v>0</v>
      </c>
      <c r="Z24" s="70">
        <f t="shared" si="29"/>
        <v>0</v>
      </c>
      <c r="AA24" s="69"/>
      <c r="AB24" s="72">
        <f>SUM(Z24-AA24)</f>
        <v>0</v>
      </c>
      <c r="AC24" s="153"/>
      <c r="AD24" s="155"/>
      <c r="AE24" s="155"/>
      <c r="AF24" s="6"/>
      <c r="AG24" s="6"/>
    </row>
    <row r="25" spans="1:33" ht="21" customHeight="1">
      <c r="A25" s="73">
        <v>21</v>
      </c>
      <c r="B25" s="25"/>
      <c r="C25" s="164"/>
      <c r="D25" s="45"/>
      <c r="E25" s="45"/>
      <c r="F25" s="45"/>
      <c r="G25" s="45"/>
      <c r="H25" s="45"/>
      <c r="I25" s="45"/>
      <c r="J25" s="45"/>
      <c r="K25" s="45"/>
      <c r="L25" s="45"/>
      <c r="M25" s="65">
        <f t="shared" si="25"/>
        <v>0</v>
      </c>
      <c r="N25" s="75">
        <f t="shared" si="26"/>
        <v>0</v>
      </c>
      <c r="O25" s="79"/>
      <c r="P25" s="45"/>
      <c r="Q25" s="45"/>
      <c r="R25" s="45"/>
      <c r="S25" s="45"/>
      <c r="T25" s="45"/>
      <c r="U25" s="45"/>
      <c r="V25" s="45"/>
      <c r="W25" s="45"/>
      <c r="X25" s="68">
        <f t="shared" si="27"/>
        <v>0</v>
      </c>
      <c r="Y25" s="71">
        <f t="shared" si="28"/>
        <v>0</v>
      </c>
      <c r="Z25" s="70">
        <f t="shared" si="29"/>
        <v>0</v>
      </c>
      <c r="AA25" s="69"/>
      <c r="AB25" s="72">
        <f t="shared" ref="AB25:AB29" si="31">SUM(Z25-AA25)</f>
        <v>0</v>
      </c>
      <c r="AC25" s="153"/>
      <c r="AD25" s="155"/>
      <c r="AE25" s="155"/>
      <c r="AF25" s="6"/>
      <c r="AG25" s="6"/>
    </row>
    <row r="26" spans="1:33" ht="21" customHeight="1">
      <c r="A26" s="73">
        <v>22</v>
      </c>
      <c r="B26" s="25"/>
      <c r="C26" s="164"/>
      <c r="D26" s="45"/>
      <c r="E26" s="45"/>
      <c r="F26" s="45"/>
      <c r="G26" s="45"/>
      <c r="H26" s="45"/>
      <c r="I26" s="45"/>
      <c r="J26" s="45"/>
      <c r="K26" s="45"/>
      <c r="L26" s="45"/>
      <c r="M26" s="65">
        <f>SUM(D26+E26+F26+G26+H26+I26+J26+K26+L26)</f>
        <v>0</v>
      </c>
      <c r="N26" s="66">
        <f t="shared" si="26"/>
        <v>0</v>
      </c>
      <c r="O26" s="79"/>
      <c r="P26" s="45"/>
      <c r="Q26" s="45"/>
      <c r="R26" s="45"/>
      <c r="S26" s="45"/>
      <c r="T26" s="45"/>
      <c r="U26" s="45"/>
      <c r="V26" s="45"/>
      <c r="W26" s="45"/>
      <c r="X26" s="68">
        <f t="shared" si="27"/>
        <v>0</v>
      </c>
      <c r="Y26" s="69">
        <f t="shared" si="28"/>
        <v>0</v>
      </c>
      <c r="Z26" s="70">
        <f t="shared" si="29"/>
        <v>0</v>
      </c>
      <c r="AA26" s="69"/>
      <c r="AB26" s="72">
        <f t="shared" si="31"/>
        <v>0</v>
      </c>
      <c r="AC26" s="153"/>
      <c r="AD26" s="155"/>
      <c r="AE26" s="155"/>
      <c r="AF26" s="6"/>
      <c r="AG26" s="6"/>
    </row>
    <row r="27" spans="1:33" ht="21" customHeight="1">
      <c r="A27" s="73">
        <v>23</v>
      </c>
      <c r="B27" s="25"/>
      <c r="C27" s="164"/>
      <c r="D27" s="45"/>
      <c r="E27" s="45"/>
      <c r="F27" s="45"/>
      <c r="G27" s="45"/>
      <c r="H27" s="45"/>
      <c r="I27" s="45"/>
      <c r="J27" s="45"/>
      <c r="K27" s="45"/>
      <c r="L27" s="45"/>
      <c r="M27" s="65">
        <f t="shared" ref="M27:M29" si="32">SUM(D27+E27+F27+G27+H27+I27+J27+K27+L27)</f>
        <v>0</v>
      </c>
      <c r="N27" s="66">
        <f t="shared" si="26"/>
        <v>0</v>
      </c>
      <c r="O27" s="79"/>
      <c r="P27" s="45"/>
      <c r="Q27" s="45"/>
      <c r="R27" s="45"/>
      <c r="S27" s="45"/>
      <c r="T27" s="45"/>
      <c r="U27" s="45"/>
      <c r="V27" s="45"/>
      <c r="W27" s="45"/>
      <c r="X27" s="68">
        <f t="shared" si="27"/>
        <v>0</v>
      </c>
      <c r="Y27" s="69">
        <f t="shared" si="28"/>
        <v>0</v>
      </c>
      <c r="Z27" s="82">
        <f t="shared" si="29"/>
        <v>0</v>
      </c>
      <c r="AA27" s="69"/>
      <c r="AB27" s="72">
        <f t="shared" si="31"/>
        <v>0</v>
      </c>
      <c r="AC27" s="153"/>
      <c r="AD27" s="155"/>
      <c r="AE27" s="155"/>
      <c r="AF27" s="6"/>
      <c r="AG27" s="6"/>
    </row>
    <row r="28" spans="1:33" ht="21" customHeight="1">
      <c r="A28" s="64">
        <v>24</v>
      </c>
      <c r="B28" s="25"/>
      <c r="C28" s="164"/>
      <c r="D28" s="45"/>
      <c r="E28" s="45"/>
      <c r="F28" s="45"/>
      <c r="G28" s="45"/>
      <c r="H28" s="45"/>
      <c r="I28" s="45"/>
      <c r="J28" s="45"/>
      <c r="K28" s="45"/>
      <c r="L28" s="45"/>
      <c r="M28" s="65">
        <f t="shared" si="32"/>
        <v>0</v>
      </c>
      <c r="N28" s="66">
        <f t="shared" si="26"/>
        <v>0</v>
      </c>
      <c r="O28" s="79"/>
      <c r="P28" s="45"/>
      <c r="Q28" s="45"/>
      <c r="R28" s="45"/>
      <c r="S28" s="45"/>
      <c r="T28" s="45"/>
      <c r="U28" s="45"/>
      <c r="V28" s="45"/>
      <c r="W28" s="45"/>
      <c r="X28" s="68">
        <f t="shared" ref="X28" si="33">SUM(O28+P28+Q28+R28+S28+T28+U28+V28+W28)</f>
        <v>0</v>
      </c>
      <c r="Y28" s="69">
        <f t="shared" ref="Y28" si="34">SUM(X28)-(AA28/2)</f>
        <v>0</v>
      </c>
      <c r="Z28" s="82">
        <f t="shared" ref="Z28" si="35">SUM(M28+X28)</f>
        <v>0</v>
      </c>
      <c r="AA28" s="69"/>
      <c r="AB28" s="72">
        <f t="shared" ref="AB28" si="36">SUM(Z28-AA28)</f>
        <v>0</v>
      </c>
      <c r="AC28" s="153"/>
      <c r="AD28" s="155"/>
      <c r="AE28" s="155"/>
      <c r="AF28" s="6"/>
      <c r="AG28" s="6"/>
    </row>
    <row r="29" spans="1:33" ht="21" customHeight="1">
      <c r="A29" s="64">
        <v>25</v>
      </c>
      <c r="B29" s="24"/>
      <c r="C29" s="164"/>
      <c r="D29" s="46"/>
      <c r="E29" s="46"/>
      <c r="F29" s="46"/>
      <c r="G29" s="46"/>
      <c r="H29" s="46"/>
      <c r="I29" s="46"/>
      <c r="J29" s="46"/>
      <c r="K29" s="46"/>
      <c r="L29" s="46"/>
      <c r="M29" s="74">
        <f t="shared" si="32"/>
        <v>0</v>
      </c>
      <c r="N29" s="75">
        <f t="shared" si="26"/>
        <v>0</v>
      </c>
      <c r="O29" s="67"/>
      <c r="P29" s="46"/>
      <c r="Q29" s="46"/>
      <c r="R29" s="46"/>
      <c r="S29" s="46"/>
      <c r="T29" s="46"/>
      <c r="U29" s="46"/>
      <c r="V29" s="46"/>
      <c r="W29" s="46"/>
      <c r="X29" s="76">
        <f t="shared" ref="X29" si="37">SUM(O29+P29+Q29+R29+S29+T29+U29+V29+W29)</f>
        <v>0</v>
      </c>
      <c r="Y29" s="71">
        <f t="shared" ref="Y29" si="38">SUM(X29)-(AA29/2)</f>
        <v>0</v>
      </c>
      <c r="Z29" s="77">
        <f t="shared" si="29"/>
        <v>0</v>
      </c>
      <c r="AA29" s="71"/>
      <c r="AB29" s="78">
        <f t="shared" si="31"/>
        <v>0</v>
      </c>
      <c r="AC29" s="153"/>
      <c r="AD29" s="155"/>
      <c r="AE29" s="155"/>
      <c r="AF29" s="6"/>
      <c r="AG29" s="6"/>
    </row>
    <row r="30" spans="1:33" ht="21" customHeight="1" thickBot="1">
      <c r="A30" s="96">
        <v>26</v>
      </c>
      <c r="B30" s="131"/>
      <c r="C30" s="165"/>
      <c r="D30" s="132"/>
      <c r="E30" s="132"/>
      <c r="F30" s="132"/>
      <c r="G30" s="132"/>
      <c r="H30" s="132"/>
      <c r="I30" s="132"/>
      <c r="J30" s="132"/>
      <c r="K30" s="132"/>
      <c r="L30" s="132"/>
      <c r="M30" s="133">
        <f t="shared" ref="M30:M34" si="39">SUM(D30+E30+F30+G30+H30+I30+J30+K30+L30)</f>
        <v>0</v>
      </c>
      <c r="N30" s="134">
        <f t="shared" ref="N30:N35" si="40">SUM(M30)-(AA30/2)</f>
        <v>0</v>
      </c>
      <c r="O30" s="135"/>
      <c r="P30" s="132"/>
      <c r="Q30" s="132"/>
      <c r="R30" s="132"/>
      <c r="S30" s="132"/>
      <c r="T30" s="132"/>
      <c r="U30" s="132"/>
      <c r="V30" s="132"/>
      <c r="W30" s="132"/>
      <c r="X30" s="136">
        <f t="shared" ref="X30:X33" si="41">SUM(O30+P30+Q30+R30+S30+T30+U30+V30+W30)</f>
        <v>0</v>
      </c>
      <c r="Y30" s="137">
        <f t="shared" ref="Y30:Y33" si="42">SUM(X30)-(AA30/2)</f>
        <v>0</v>
      </c>
      <c r="Z30" s="138">
        <f t="shared" ref="Z30:Z31" si="43">SUM(M30+X30)</f>
        <v>0</v>
      </c>
      <c r="AA30" s="137"/>
      <c r="AB30" s="139">
        <f t="shared" ref="AB30:AB31" si="44">SUM(Z30-AA30)</f>
        <v>0</v>
      </c>
      <c r="AC30" s="153"/>
      <c r="AD30" s="155"/>
      <c r="AE30" s="155"/>
      <c r="AF30" s="6"/>
      <c r="AG30" s="6"/>
    </row>
    <row r="31" spans="1:33" ht="21" customHeight="1" thickTop="1">
      <c r="A31" s="83" t="s">
        <v>44</v>
      </c>
      <c r="B31" s="173" t="s">
        <v>75</v>
      </c>
      <c r="C31" s="84" t="s">
        <v>47</v>
      </c>
      <c r="D31" s="45"/>
      <c r="E31" s="45"/>
      <c r="F31" s="45"/>
      <c r="G31" s="45"/>
      <c r="H31" s="45"/>
      <c r="I31" s="45"/>
      <c r="J31" s="45"/>
      <c r="K31" s="45"/>
      <c r="L31" s="45"/>
      <c r="M31" s="65">
        <f t="shared" si="39"/>
        <v>0</v>
      </c>
      <c r="N31" s="66">
        <f t="shared" si="40"/>
        <v>0</v>
      </c>
      <c r="O31" s="79"/>
      <c r="P31" s="45"/>
      <c r="Q31" s="45"/>
      <c r="R31" s="45"/>
      <c r="S31" s="45"/>
      <c r="T31" s="45"/>
      <c r="U31" s="45"/>
      <c r="V31" s="45"/>
      <c r="W31" s="45"/>
      <c r="X31" s="68">
        <f t="shared" si="41"/>
        <v>0</v>
      </c>
      <c r="Y31" s="69">
        <f t="shared" si="42"/>
        <v>0</v>
      </c>
      <c r="Z31" s="82">
        <f t="shared" si="43"/>
        <v>0</v>
      </c>
      <c r="AA31" s="85"/>
      <c r="AB31" s="72">
        <f t="shared" si="44"/>
        <v>0</v>
      </c>
      <c r="AC31" s="153"/>
      <c r="AD31" s="155"/>
      <c r="AE31" s="155"/>
      <c r="AF31" s="6"/>
      <c r="AG31" s="6"/>
    </row>
    <row r="32" spans="1:33" ht="21" customHeight="1">
      <c r="A32" s="83" t="s">
        <v>45</v>
      </c>
      <c r="B32" s="24" t="s">
        <v>76</v>
      </c>
      <c r="C32" s="84" t="s">
        <v>47</v>
      </c>
      <c r="D32" s="45"/>
      <c r="E32" s="45"/>
      <c r="F32" s="45"/>
      <c r="G32" s="45"/>
      <c r="H32" s="45"/>
      <c r="I32" s="45"/>
      <c r="J32" s="45"/>
      <c r="K32" s="45"/>
      <c r="L32" s="45"/>
      <c r="M32" s="65">
        <f t="shared" si="39"/>
        <v>0</v>
      </c>
      <c r="N32" s="66">
        <f t="shared" si="40"/>
        <v>0</v>
      </c>
      <c r="O32" s="79"/>
      <c r="P32" s="45"/>
      <c r="Q32" s="45"/>
      <c r="R32" s="45"/>
      <c r="S32" s="45"/>
      <c r="T32" s="45"/>
      <c r="U32" s="45"/>
      <c r="V32" s="45"/>
      <c r="W32" s="45"/>
      <c r="X32" s="68">
        <f t="shared" si="41"/>
        <v>0</v>
      </c>
      <c r="Y32" s="69">
        <f t="shared" si="42"/>
        <v>0</v>
      </c>
      <c r="Z32" s="82">
        <f t="shared" ref="Z32:Z33" si="45">SUM(M32+X32)</f>
        <v>0</v>
      </c>
      <c r="AA32" s="85"/>
      <c r="AB32" s="72">
        <f t="shared" ref="AB32:AB33" si="46">SUM(Z32-AA32)</f>
        <v>0</v>
      </c>
      <c r="AC32" s="153"/>
      <c r="AD32" s="155"/>
      <c r="AE32" s="155"/>
      <c r="AF32" s="6"/>
      <c r="AG32" s="6"/>
    </row>
    <row r="33" spans="1:31" ht="21" customHeight="1">
      <c r="A33" s="83" t="s">
        <v>46</v>
      </c>
      <c r="B33" s="25" t="s">
        <v>77</v>
      </c>
      <c r="C33" s="84" t="s">
        <v>47</v>
      </c>
      <c r="D33" s="46"/>
      <c r="E33" s="46"/>
      <c r="F33" s="46"/>
      <c r="G33" s="46"/>
      <c r="H33" s="46"/>
      <c r="I33" s="46"/>
      <c r="J33" s="46"/>
      <c r="K33" s="46"/>
      <c r="L33" s="46"/>
      <c r="M33" s="74">
        <f t="shared" si="39"/>
        <v>0</v>
      </c>
      <c r="N33" s="75">
        <f t="shared" si="40"/>
        <v>0</v>
      </c>
      <c r="O33" s="67"/>
      <c r="P33" s="46"/>
      <c r="Q33" s="46"/>
      <c r="R33" s="46"/>
      <c r="S33" s="46"/>
      <c r="T33" s="46"/>
      <c r="U33" s="46"/>
      <c r="V33" s="46"/>
      <c r="W33" s="46"/>
      <c r="X33" s="76">
        <f t="shared" si="41"/>
        <v>0</v>
      </c>
      <c r="Y33" s="71">
        <f t="shared" si="42"/>
        <v>0</v>
      </c>
      <c r="Z33" s="86">
        <f t="shared" si="45"/>
        <v>0</v>
      </c>
      <c r="AA33" s="87"/>
      <c r="AB33" s="78">
        <f t="shared" si="46"/>
        <v>0</v>
      </c>
      <c r="AC33" s="155"/>
      <c r="AD33" s="154"/>
      <c r="AE33" s="152"/>
    </row>
    <row r="34" spans="1:31" ht="21" customHeight="1">
      <c r="A34" s="83" t="s">
        <v>50</v>
      </c>
      <c r="B34" s="25" t="s">
        <v>78</v>
      </c>
      <c r="C34" s="84" t="s">
        <v>47</v>
      </c>
      <c r="D34" s="46"/>
      <c r="E34" s="46"/>
      <c r="F34" s="46"/>
      <c r="G34" s="46"/>
      <c r="H34" s="46"/>
      <c r="I34" s="46"/>
      <c r="J34" s="46"/>
      <c r="K34" s="46"/>
      <c r="L34" s="46"/>
      <c r="M34" s="74">
        <f t="shared" si="39"/>
        <v>0</v>
      </c>
      <c r="N34" s="75">
        <f t="shared" si="40"/>
        <v>0</v>
      </c>
      <c r="O34" s="67"/>
      <c r="P34" s="46"/>
      <c r="Q34" s="46"/>
      <c r="R34" s="46"/>
      <c r="S34" s="46"/>
      <c r="T34" s="46"/>
      <c r="U34" s="46"/>
      <c r="V34" s="46"/>
      <c r="W34" s="46"/>
      <c r="X34" s="68">
        <f t="shared" ref="X34" si="47">SUM(O34+P34+Q34+R34+S34+T34+U34+V34+W34)</f>
        <v>0</v>
      </c>
      <c r="Y34" s="69">
        <f t="shared" ref="Y34" si="48">SUM(X34)-(AA34/2)</f>
        <v>0</v>
      </c>
      <c r="Z34" s="82">
        <f t="shared" ref="Z34" si="49">SUM(M34+X34)</f>
        <v>0</v>
      </c>
      <c r="AA34" s="85"/>
      <c r="AB34" s="72">
        <f t="shared" ref="AB34" si="50">SUM(Z34-AA34)</f>
        <v>0</v>
      </c>
      <c r="AC34" s="155"/>
      <c r="AD34" s="154"/>
      <c r="AE34" s="152"/>
    </row>
    <row r="35" spans="1:31" ht="21" customHeight="1" thickBot="1">
      <c r="A35" s="83" t="s">
        <v>51</v>
      </c>
      <c r="B35" s="174" t="s">
        <v>79</v>
      </c>
      <c r="C35" s="176" t="s">
        <v>47</v>
      </c>
      <c r="D35" s="88"/>
      <c r="E35" s="88"/>
      <c r="F35" s="88"/>
      <c r="G35" s="88"/>
      <c r="H35" s="88"/>
      <c r="I35" s="88"/>
      <c r="J35" s="88"/>
      <c r="K35" s="88"/>
      <c r="L35" s="88"/>
      <c r="M35" s="89">
        <f t="shared" ref="M35" si="51">SUM(D35+E35+F35+G35+H35+I35+J35+K35+L35)</f>
        <v>0</v>
      </c>
      <c r="N35" s="166">
        <f t="shared" si="40"/>
        <v>0</v>
      </c>
      <c r="O35" s="90"/>
      <c r="P35" s="88"/>
      <c r="Q35" s="88"/>
      <c r="R35" s="88"/>
      <c r="S35" s="88"/>
      <c r="T35" s="88"/>
      <c r="U35" s="88"/>
      <c r="V35" s="88"/>
      <c r="W35" s="88"/>
      <c r="X35" s="91">
        <f t="shared" ref="X35" si="52">SUM(O35+P35+Q35+R35+S35+T35+U35+V35+W35)</f>
        <v>0</v>
      </c>
      <c r="Y35" s="92">
        <f t="shared" ref="Y35" si="53">SUM(X35)-(AA35/2)</f>
        <v>0</v>
      </c>
      <c r="Z35" s="93">
        <f t="shared" ref="Z35" si="54">SUM(M35+X35)</f>
        <v>0</v>
      </c>
      <c r="AA35" s="94"/>
      <c r="AB35" s="95">
        <f t="shared" ref="AB35" si="55">SUM(Z35-AA35)</f>
        <v>0</v>
      </c>
      <c r="AC35" s="155"/>
      <c r="AD35" s="154"/>
      <c r="AE35" s="152"/>
    </row>
    <row r="36" spans="1:31" ht="21" customHeight="1">
      <c r="A36" s="19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3"/>
      <c r="N36" s="23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3"/>
      <c r="Z36" s="23"/>
      <c r="AA36" s="23"/>
      <c r="AB36" s="22"/>
      <c r="AC36" s="155"/>
      <c r="AD36" s="154"/>
      <c r="AE36" s="152"/>
    </row>
    <row r="37" spans="1:31" ht="21" customHeight="1">
      <c r="A37" s="19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3"/>
      <c r="N37" s="23"/>
      <c r="O37" s="21"/>
      <c r="P37" s="21"/>
      <c r="Q37" s="21"/>
      <c r="R37" s="21"/>
      <c r="S37" s="21"/>
      <c r="T37" s="21"/>
      <c r="U37" s="21"/>
      <c r="V37" s="21"/>
      <c r="W37" s="21"/>
      <c r="X37" s="23"/>
      <c r="Y37" s="23"/>
      <c r="Z37" s="23"/>
      <c r="AA37" s="23"/>
      <c r="AB37" s="22"/>
      <c r="AC37" s="155"/>
      <c r="AD37" s="154"/>
      <c r="AE37" s="152"/>
    </row>
    <row r="38" spans="1:31" ht="21" customHeight="1">
      <c r="A38" s="19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3"/>
      <c r="N38" s="23"/>
      <c r="O38" s="21"/>
      <c r="P38" s="21"/>
      <c r="Q38" s="21"/>
      <c r="R38" s="21"/>
      <c r="S38" s="21"/>
      <c r="T38" s="21"/>
      <c r="U38" s="21"/>
      <c r="V38" s="21"/>
      <c r="W38" s="21"/>
      <c r="X38" s="23"/>
      <c r="Y38" s="23"/>
      <c r="Z38" s="23"/>
      <c r="AA38" s="23"/>
      <c r="AB38" s="22"/>
      <c r="AC38" s="155"/>
      <c r="AD38" s="154"/>
      <c r="AE38" s="152"/>
    </row>
    <row r="39" spans="1:31" ht="21" customHeight="1">
      <c r="A39" s="19"/>
      <c r="B39" s="21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1"/>
      <c r="P39" s="21"/>
      <c r="Q39" s="21"/>
      <c r="R39" s="21"/>
      <c r="S39" s="21"/>
      <c r="T39" s="21"/>
      <c r="U39" s="21"/>
      <c r="V39" s="21"/>
      <c r="W39" s="21"/>
      <c r="X39" s="23"/>
      <c r="Y39" s="23"/>
      <c r="Z39" s="23"/>
      <c r="AA39" s="23"/>
      <c r="AB39" s="22"/>
      <c r="AC39" s="155"/>
      <c r="AD39" s="154"/>
      <c r="AE39" s="152"/>
    </row>
    <row r="40" spans="1:31" ht="21" customHeight="1">
      <c r="A40" s="19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3"/>
      <c r="N40" s="23"/>
      <c r="O40" s="21"/>
      <c r="P40" s="21"/>
      <c r="Q40" s="21"/>
      <c r="R40" s="21"/>
      <c r="S40" s="21"/>
      <c r="T40" s="21"/>
      <c r="U40" s="21"/>
      <c r="V40" s="21"/>
      <c r="W40" s="21"/>
      <c r="X40" s="23"/>
      <c r="Y40" s="23"/>
      <c r="Z40" s="23"/>
      <c r="AA40" s="23"/>
      <c r="AB40" s="22"/>
      <c r="AC40" s="155"/>
      <c r="AD40" s="154"/>
      <c r="AE40" s="152"/>
    </row>
    <row r="41" spans="1:31" ht="21">
      <c r="A41" s="19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3"/>
      <c r="Y41" s="23"/>
      <c r="Z41" s="23"/>
      <c r="AA41" s="23"/>
      <c r="AB41" s="22"/>
      <c r="AC41" s="151"/>
      <c r="AD41" s="152"/>
      <c r="AE41" s="152"/>
    </row>
    <row r="42" spans="1:31" ht="21">
      <c r="A42" s="19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3"/>
      <c r="Z42" s="23"/>
      <c r="AA42" s="23"/>
      <c r="AB42" s="22"/>
      <c r="AC42" s="151"/>
      <c r="AD42" s="152"/>
      <c r="AE42" s="152"/>
    </row>
    <row r="43" spans="1:31" ht="21">
      <c r="A43" s="19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1"/>
      <c r="P43" s="21"/>
      <c r="Q43" s="21"/>
      <c r="R43" s="21"/>
      <c r="S43" s="21"/>
      <c r="T43" s="21"/>
      <c r="U43" s="21"/>
      <c r="V43" s="21"/>
      <c r="W43" s="21"/>
      <c r="X43" s="23"/>
      <c r="Y43" s="23"/>
      <c r="Z43" s="23"/>
      <c r="AA43" s="23"/>
      <c r="AB43" s="22"/>
      <c r="AC43" s="151"/>
      <c r="AD43" s="152"/>
      <c r="AE43" s="152"/>
    </row>
    <row r="44" spans="1:31" ht="21">
      <c r="A44" s="19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1"/>
      <c r="P44" s="21"/>
      <c r="Q44" s="21"/>
      <c r="R44" s="21"/>
      <c r="S44" s="21"/>
      <c r="T44" s="21"/>
      <c r="U44" s="21"/>
      <c r="V44" s="21"/>
      <c r="W44" s="21"/>
      <c r="X44" s="23"/>
      <c r="Y44" s="23"/>
      <c r="Z44" s="23"/>
      <c r="AA44" s="23"/>
      <c r="AB44" s="22"/>
      <c r="AC44" s="151"/>
      <c r="AD44" s="152"/>
      <c r="AE44" s="152"/>
    </row>
    <row r="45" spans="1:31" ht="21">
      <c r="A45" s="19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1"/>
      <c r="P45" s="21"/>
      <c r="Q45" s="21"/>
      <c r="R45" s="21"/>
      <c r="S45" s="21"/>
      <c r="T45" s="21"/>
      <c r="U45" s="21"/>
      <c r="V45" s="21"/>
      <c r="W45" s="21"/>
      <c r="X45" s="23"/>
      <c r="Y45" s="23"/>
      <c r="Z45" s="23"/>
      <c r="AA45" s="23"/>
      <c r="AB45" s="22"/>
      <c r="AC45" s="151"/>
      <c r="AD45" s="152"/>
      <c r="AE45" s="152"/>
    </row>
    <row r="46" spans="1:31" ht="21">
      <c r="A46" s="19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3"/>
      <c r="Z46" s="23"/>
      <c r="AA46" s="23"/>
      <c r="AB46" s="22"/>
    </row>
    <row r="47" spans="1:31" ht="21">
      <c r="A47" s="19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3"/>
      <c r="N47" s="23"/>
      <c r="O47" s="21"/>
      <c r="P47" s="21"/>
      <c r="Q47" s="21"/>
      <c r="R47" s="21"/>
      <c r="S47" s="21"/>
      <c r="T47" s="21"/>
      <c r="U47" s="21"/>
      <c r="V47" s="21"/>
      <c r="W47" s="21"/>
      <c r="X47" s="23"/>
      <c r="Y47" s="23"/>
      <c r="Z47" s="23"/>
      <c r="AA47" s="23"/>
      <c r="AB47" s="22"/>
    </row>
    <row r="48" spans="1:31" ht="21">
      <c r="A48" s="19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3"/>
      <c r="N48" s="23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3"/>
      <c r="Z48" s="23"/>
      <c r="AA48" s="23"/>
      <c r="AB48" s="22"/>
    </row>
  </sheetData>
  <phoneticPr fontId="0" type="noConversion"/>
  <hyperlinks>
    <hyperlink ref="B1" r:id="rId1"/>
    <hyperlink ref="Z1" r:id="rId2"/>
    <hyperlink ref="M1" r:id="rId3"/>
    <hyperlink ref="D1" r:id="rId4"/>
    <hyperlink ref="Q1" r:id="rId5"/>
  </hyperlinks>
  <printOptions horizontalCentered="1"/>
  <pageMargins left="0.2" right="0.2" top="0.75" bottom="0.25" header="0.25" footer="0.5"/>
  <pageSetup paperSize="8" orientation="landscape" verticalDpi="200" r:id="rId6"/>
  <headerFooter alignWithMargins="0">
    <oddHeader>&amp;C&amp;"Times New Roman,Bold"&amp;16Coral Creek Golf Outing  -  October 31, 2015</oddHeader>
  </headerFooter>
  <ignoredErrors>
    <ignoredError sqref="AB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4"/>
  <sheetViews>
    <sheetView zoomScale="150" zoomScaleNormal="150" workbookViewId="0">
      <selection activeCell="B3" sqref="B3:F3"/>
    </sheetView>
  </sheetViews>
  <sheetFormatPr defaultRowHeight="15.6"/>
  <cols>
    <col min="1" max="1" width="2.59765625" customWidth="1"/>
    <col min="2" max="2" width="16.296875" bestFit="1" customWidth="1"/>
    <col min="3" max="6" width="10.59765625" customWidth="1"/>
  </cols>
  <sheetData>
    <row r="1" spans="2:6" ht="16.2" thickBot="1"/>
    <row r="2" spans="2:6" ht="16.2" thickBot="1">
      <c r="B2" s="4" t="s">
        <v>17</v>
      </c>
      <c r="C2" s="156" t="s">
        <v>18</v>
      </c>
      <c r="D2" s="5" t="s">
        <v>53</v>
      </c>
      <c r="E2" s="160" t="s">
        <v>19</v>
      </c>
      <c r="F2" s="11" t="s">
        <v>54</v>
      </c>
    </row>
    <row r="3" spans="2:6" ht="16.2" thickTop="1">
      <c r="B3" s="167" t="s">
        <v>20</v>
      </c>
      <c r="C3" s="168">
        <v>68.3</v>
      </c>
      <c r="D3" s="169">
        <v>111</v>
      </c>
      <c r="E3" s="170">
        <v>68.5</v>
      </c>
      <c r="F3" s="171">
        <v>123</v>
      </c>
    </row>
    <row r="4" spans="2:6">
      <c r="B4" s="9" t="s">
        <v>21</v>
      </c>
      <c r="C4" s="157">
        <v>69.8</v>
      </c>
      <c r="D4" s="16">
        <v>113</v>
      </c>
      <c r="E4" s="161">
        <v>67.3</v>
      </c>
      <c r="F4" s="17">
        <v>119</v>
      </c>
    </row>
    <row r="5" spans="2:6">
      <c r="B5" s="9" t="s">
        <v>22</v>
      </c>
      <c r="C5" s="157">
        <v>65.5</v>
      </c>
      <c r="D5" s="16">
        <v>155</v>
      </c>
      <c r="E5" s="161">
        <v>69.8</v>
      </c>
      <c r="F5" s="17">
        <v>125</v>
      </c>
    </row>
    <row r="6" spans="2:6">
      <c r="B6" s="9" t="s">
        <v>23</v>
      </c>
      <c r="C6" s="157">
        <v>65.400000000000006</v>
      </c>
      <c r="D6" s="16">
        <v>113</v>
      </c>
      <c r="E6" s="161">
        <v>69.7</v>
      </c>
      <c r="F6" s="17">
        <v>126</v>
      </c>
    </row>
    <row r="7" spans="2:6">
      <c r="B7" s="9" t="s">
        <v>24</v>
      </c>
      <c r="C7" s="157">
        <v>65.400000000000006</v>
      </c>
      <c r="D7" s="16">
        <v>110</v>
      </c>
      <c r="E7" s="161">
        <v>70</v>
      </c>
      <c r="F7" s="17">
        <v>123</v>
      </c>
    </row>
    <row r="8" spans="2:6">
      <c r="B8" s="9" t="s">
        <v>25</v>
      </c>
      <c r="C8" s="157">
        <v>71.8</v>
      </c>
      <c r="D8" s="16">
        <v>124</v>
      </c>
      <c r="E8" s="161">
        <v>70.5</v>
      </c>
      <c r="F8" s="17">
        <v>127</v>
      </c>
    </row>
    <row r="9" spans="2:6">
      <c r="B9" s="9" t="s">
        <v>26</v>
      </c>
      <c r="C9" s="157">
        <v>73.900000000000006</v>
      </c>
      <c r="D9" s="16">
        <v>129</v>
      </c>
      <c r="E9" s="161">
        <v>70.599999999999994</v>
      </c>
      <c r="F9" s="17">
        <v>136</v>
      </c>
    </row>
    <row r="10" spans="2:6">
      <c r="B10" s="9" t="s">
        <v>27</v>
      </c>
      <c r="C10" s="157">
        <v>71.599999999999994</v>
      </c>
      <c r="D10" s="16">
        <v>120</v>
      </c>
      <c r="E10" s="161">
        <v>69.3</v>
      </c>
      <c r="F10" s="17">
        <v>122</v>
      </c>
    </row>
    <row r="11" spans="2:6">
      <c r="B11" s="2" t="s">
        <v>28</v>
      </c>
      <c r="C11" s="158">
        <v>73.599999999999994</v>
      </c>
      <c r="D11" s="12">
        <v>127</v>
      </c>
      <c r="E11" s="162">
        <v>69.5</v>
      </c>
      <c r="F11" s="13">
        <v>121</v>
      </c>
    </row>
    <row r="12" spans="2:6">
      <c r="B12" s="9" t="s">
        <v>29</v>
      </c>
      <c r="C12" s="157">
        <v>70.5</v>
      </c>
      <c r="D12" s="16">
        <v>121</v>
      </c>
      <c r="E12" s="161">
        <v>69.400000000000006</v>
      </c>
      <c r="F12" s="17">
        <v>121</v>
      </c>
    </row>
    <row r="13" spans="2:6">
      <c r="B13" s="9" t="s">
        <v>30</v>
      </c>
      <c r="C13" s="157">
        <v>64.099999999999994</v>
      </c>
      <c r="D13" s="16">
        <v>113</v>
      </c>
      <c r="E13" s="161">
        <v>68.900000000000006</v>
      </c>
      <c r="F13" s="17">
        <v>122</v>
      </c>
    </row>
    <row r="14" spans="2:6" ht="16.2" thickBot="1">
      <c r="B14" s="3" t="s">
        <v>31</v>
      </c>
      <c r="C14" s="159">
        <v>70.099999999999994</v>
      </c>
      <c r="D14" s="14">
        <v>119</v>
      </c>
      <c r="E14" s="163">
        <v>68.900000000000006</v>
      </c>
      <c r="F14" s="15">
        <v>122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26"/>
  <sheetViews>
    <sheetView zoomScaleNormal="100" workbookViewId="0">
      <selection activeCell="B4" sqref="B4"/>
    </sheetView>
  </sheetViews>
  <sheetFormatPr defaultRowHeight="15.6"/>
  <cols>
    <col min="1" max="1" width="2.59765625" customWidth="1"/>
    <col min="2" max="9" width="8.59765625" customWidth="1"/>
    <col min="10" max="12" width="25.59765625" customWidth="1"/>
    <col min="13" max="13" width="2.59765625" customWidth="1"/>
    <col min="14" max="14" width="6.59765625" bestFit="1" customWidth="1"/>
  </cols>
  <sheetData>
    <row r="1" spans="1:40" ht="16.2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40" ht="27" thickBot="1">
      <c r="A2" s="7"/>
      <c r="B2" s="31" t="s">
        <v>0</v>
      </c>
      <c r="C2" s="32" t="s">
        <v>1</v>
      </c>
      <c r="D2" s="33" t="s">
        <v>2</v>
      </c>
      <c r="E2" s="33" t="s">
        <v>3</v>
      </c>
      <c r="F2" s="33" t="s">
        <v>4</v>
      </c>
      <c r="G2" s="33" t="s">
        <v>14</v>
      </c>
      <c r="H2" s="34" t="s">
        <v>5</v>
      </c>
      <c r="I2" s="97"/>
      <c r="J2" s="98"/>
      <c r="K2" s="98"/>
      <c r="L2" s="98"/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8" thickTop="1" thickBot="1">
      <c r="A3" s="7"/>
      <c r="B3" s="98"/>
      <c r="C3" s="98"/>
      <c r="D3" s="99">
        <v>1.75</v>
      </c>
      <c r="E3" s="99">
        <v>1.25</v>
      </c>
      <c r="F3" s="99">
        <v>1.25</v>
      </c>
      <c r="G3" s="99">
        <v>1.75</v>
      </c>
      <c r="H3" s="98"/>
      <c r="I3" s="100">
        <f>SUM(D3+E3+F3+G3)</f>
        <v>6</v>
      </c>
      <c r="J3" s="40" t="s">
        <v>41</v>
      </c>
      <c r="K3" s="98"/>
      <c r="L3" s="98"/>
      <c r="M3" s="10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>
      <c r="A4" s="7"/>
      <c r="B4" s="101">
        <v>24</v>
      </c>
      <c r="C4" s="102">
        <v>6</v>
      </c>
      <c r="D4" s="103">
        <f>SUM(B4*D3)/4</f>
        <v>10.5</v>
      </c>
      <c r="E4" s="104">
        <f>SUM(B4*E3)</f>
        <v>30</v>
      </c>
      <c r="F4" s="104">
        <f>SUM(B4*F3)</f>
        <v>30</v>
      </c>
      <c r="G4" s="104">
        <f>SUM(B4*G3)</f>
        <v>42</v>
      </c>
      <c r="H4" s="105">
        <f>SUM(B4*C4)</f>
        <v>144</v>
      </c>
      <c r="I4" s="106">
        <f>SUM(D4*4)+(E4+F4+G4)</f>
        <v>144</v>
      </c>
      <c r="J4" s="98"/>
      <c r="K4" s="98"/>
      <c r="L4" s="98"/>
      <c r="M4" s="7"/>
      <c r="N4" s="7"/>
      <c r="O4" s="7"/>
      <c r="P4" s="7"/>
      <c r="Q4" s="7"/>
    </row>
    <row r="5" spans="1:40">
      <c r="A5" s="7"/>
      <c r="B5" s="107">
        <v>32</v>
      </c>
      <c r="C5" s="108">
        <v>7</v>
      </c>
      <c r="D5" s="109">
        <f>SUM(B5*D3)/4</f>
        <v>14</v>
      </c>
      <c r="E5" s="110">
        <f>SUM(B5*E3)</f>
        <v>40</v>
      </c>
      <c r="F5" s="110">
        <f>SUM(B5*F3)</f>
        <v>40</v>
      </c>
      <c r="G5" s="110">
        <f>SUM(B5*G3)</f>
        <v>56</v>
      </c>
      <c r="H5" s="111">
        <f>SUM(B5*C5)</f>
        <v>224</v>
      </c>
      <c r="I5" s="112">
        <f>SUM(B5*4)+(E5+F5+G5)</f>
        <v>264</v>
      </c>
      <c r="J5" s="98"/>
      <c r="K5" s="98"/>
      <c r="L5" s="98"/>
      <c r="M5" s="7"/>
      <c r="N5" s="7"/>
      <c r="O5" s="7"/>
      <c r="P5" s="7"/>
      <c r="Q5" s="7"/>
    </row>
    <row r="6" spans="1:40">
      <c r="A6" s="7"/>
      <c r="B6" s="107">
        <v>36</v>
      </c>
      <c r="C6" s="108">
        <v>8</v>
      </c>
      <c r="D6" s="109">
        <f>SUM(B6*D3)/4</f>
        <v>15.75</v>
      </c>
      <c r="E6" s="110">
        <f>SUM(B6*E3)</f>
        <v>45</v>
      </c>
      <c r="F6" s="110">
        <f>SUM(B6*F3)</f>
        <v>45</v>
      </c>
      <c r="G6" s="110">
        <f>SUM(B6*G3)</f>
        <v>63</v>
      </c>
      <c r="H6" s="111">
        <f>SUM(B6*C6)</f>
        <v>288</v>
      </c>
      <c r="I6" s="112">
        <f>SUM(B6*4)+(E6+F6+G6)</f>
        <v>297</v>
      </c>
      <c r="J6" s="98"/>
      <c r="K6" s="98"/>
      <c r="L6" s="98"/>
      <c r="M6" s="7"/>
      <c r="N6" s="7"/>
      <c r="O6" s="7"/>
      <c r="P6" s="7"/>
      <c r="Q6" s="7"/>
    </row>
    <row r="7" spans="1:40" ht="16.2" thickBot="1">
      <c r="A7" s="7"/>
      <c r="B7" s="35" t="s">
        <v>39</v>
      </c>
      <c r="C7" s="36">
        <v>1</v>
      </c>
      <c r="D7" s="37"/>
      <c r="E7" s="38"/>
      <c r="F7" s="38"/>
      <c r="G7" s="38"/>
      <c r="H7" s="39"/>
      <c r="I7" s="175">
        <f>SUM(B4*C7)-20</f>
        <v>4</v>
      </c>
      <c r="J7" s="44" t="s">
        <v>43</v>
      </c>
      <c r="K7" s="98"/>
      <c r="L7" s="98"/>
      <c r="M7" s="7"/>
      <c r="N7" s="7"/>
      <c r="O7" s="7"/>
      <c r="P7" s="7"/>
      <c r="Q7" s="7"/>
    </row>
    <row r="8" spans="1:40" ht="15.75" customHeight="1" thickBot="1">
      <c r="A8" s="43" t="s">
        <v>42</v>
      </c>
      <c r="B8" s="42" t="s">
        <v>40</v>
      </c>
      <c r="C8" s="41">
        <f>SUM(C4+C7)</f>
        <v>7</v>
      </c>
      <c r="D8" s="113"/>
      <c r="E8" s="113"/>
      <c r="F8" s="113"/>
      <c r="G8" s="113"/>
      <c r="H8" s="113"/>
      <c r="I8" s="113"/>
      <c r="J8" s="114" t="s">
        <v>52</v>
      </c>
      <c r="K8" s="114" t="s">
        <v>52</v>
      </c>
      <c r="L8" s="98"/>
      <c r="M8" s="7"/>
      <c r="N8" s="7"/>
      <c r="O8" s="7"/>
      <c r="P8" s="7"/>
      <c r="Q8" s="7"/>
    </row>
    <row r="9" spans="1:40" ht="16.8" thickTop="1" thickBot="1">
      <c r="A9" s="7"/>
      <c r="B9" s="98"/>
      <c r="C9" s="98"/>
      <c r="D9" s="98"/>
      <c r="E9" s="98"/>
      <c r="F9" s="98"/>
      <c r="G9" s="98"/>
      <c r="H9" s="98"/>
      <c r="I9" s="98"/>
      <c r="J9" s="115">
        <f>SUM(B4*D3)/4</f>
        <v>10.5</v>
      </c>
      <c r="K9" s="115">
        <f>SUM(B4*D3)/4</f>
        <v>10.5</v>
      </c>
      <c r="L9" s="98"/>
      <c r="M9" s="7"/>
      <c r="N9" s="7"/>
      <c r="O9" s="7"/>
      <c r="P9" s="7"/>
      <c r="Q9" s="7"/>
    </row>
    <row r="10" spans="1:40" ht="24.9" customHeight="1" thickBot="1">
      <c r="A10" s="7"/>
      <c r="B10" s="98"/>
      <c r="C10" s="98"/>
      <c r="D10" s="98"/>
      <c r="E10" s="98"/>
      <c r="F10" s="98"/>
      <c r="G10" s="98"/>
      <c r="H10" s="98"/>
      <c r="I10" s="98"/>
      <c r="J10" s="116"/>
      <c r="K10" s="117"/>
      <c r="L10" s="98"/>
      <c r="M10" s="7"/>
      <c r="N10" s="7"/>
      <c r="O10" s="7"/>
      <c r="P10" s="7"/>
      <c r="Q10" s="7"/>
    </row>
    <row r="11" spans="1:40">
      <c r="A11" s="7"/>
      <c r="B11" s="98"/>
      <c r="C11" s="98"/>
      <c r="D11" s="98"/>
      <c r="E11" s="98"/>
      <c r="F11" s="98"/>
      <c r="G11" s="98"/>
      <c r="H11" s="98"/>
      <c r="I11" s="98"/>
      <c r="J11" s="118"/>
      <c r="K11" s="118"/>
      <c r="L11" s="98"/>
      <c r="M11" s="7"/>
      <c r="N11" s="7"/>
      <c r="O11" s="7"/>
      <c r="P11" s="7"/>
      <c r="Q11" s="7"/>
    </row>
    <row r="12" spans="1:40" ht="17.399999999999999">
      <c r="A12" s="7"/>
      <c r="B12" s="98"/>
      <c r="C12" s="98"/>
      <c r="D12" s="98"/>
      <c r="E12" s="98"/>
      <c r="F12" s="98"/>
      <c r="G12" s="98"/>
      <c r="H12" s="98"/>
      <c r="I12" s="98"/>
      <c r="J12" s="114" t="s">
        <v>52</v>
      </c>
      <c r="K12" s="114" t="s">
        <v>52</v>
      </c>
      <c r="L12" s="114"/>
      <c r="M12" s="7"/>
      <c r="N12" s="7"/>
      <c r="O12" s="7"/>
      <c r="P12" s="7"/>
      <c r="Q12" s="7"/>
    </row>
    <row r="13" spans="1:40" ht="15.75" customHeight="1" thickBot="1">
      <c r="A13" s="7"/>
      <c r="B13" s="98"/>
      <c r="C13" s="98"/>
      <c r="D13" s="98"/>
      <c r="E13" s="119" t="s">
        <v>36</v>
      </c>
      <c r="F13" s="98"/>
      <c r="G13" s="98"/>
      <c r="H13" s="98"/>
      <c r="I13" s="98"/>
      <c r="J13" s="115">
        <f>SUM(B4*D3)/4</f>
        <v>10.5</v>
      </c>
      <c r="K13" s="115">
        <f>SUM(B4*D3)/4</f>
        <v>10.5</v>
      </c>
      <c r="L13" s="120"/>
      <c r="M13" s="7"/>
      <c r="N13" s="7"/>
      <c r="O13" s="7"/>
      <c r="P13" s="7"/>
      <c r="Q13" s="7"/>
    </row>
    <row r="14" spans="1:40" ht="24.9" customHeight="1" thickBot="1">
      <c r="A14" s="7"/>
      <c r="B14" s="98"/>
      <c r="C14" s="98"/>
      <c r="D14" s="121">
        <v>0.01</v>
      </c>
      <c r="E14" s="98">
        <v>16</v>
      </c>
      <c r="F14" s="121">
        <f t="shared" ref="F14:F21" si="0">SUM(E14*D14)</f>
        <v>0.16</v>
      </c>
      <c r="G14" s="98"/>
      <c r="H14" s="98"/>
      <c r="I14" s="98"/>
      <c r="J14" s="122"/>
      <c r="K14" s="117"/>
      <c r="L14" s="123"/>
      <c r="M14" s="7"/>
      <c r="N14" s="7"/>
      <c r="O14" s="7"/>
      <c r="P14" s="7"/>
      <c r="Q14" s="7"/>
    </row>
    <row r="15" spans="1:40">
      <c r="A15" s="7"/>
      <c r="B15" s="98"/>
      <c r="C15" s="98"/>
      <c r="D15" s="121">
        <v>0.05</v>
      </c>
      <c r="E15" s="98">
        <v>0</v>
      </c>
      <c r="F15" s="121">
        <f t="shared" si="0"/>
        <v>0</v>
      </c>
      <c r="G15" s="98"/>
      <c r="H15" s="98"/>
      <c r="I15" s="98"/>
      <c r="J15" s="98"/>
      <c r="K15" s="118"/>
      <c r="L15" s="98" t="s">
        <v>37</v>
      </c>
      <c r="M15" s="7"/>
      <c r="N15" s="7"/>
      <c r="O15" s="7"/>
      <c r="P15" s="7"/>
      <c r="Q15" s="7"/>
    </row>
    <row r="16" spans="1:40">
      <c r="A16" s="7"/>
      <c r="B16" s="98"/>
      <c r="C16" s="98"/>
      <c r="D16" s="121">
        <v>0.1</v>
      </c>
      <c r="E16" s="98">
        <v>4</v>
      </c>
      <c r="F16" s="121">
        <f t="shared" si="0"/>
        <v>0.4</v>
      </c>
      <c r="G16" s="98"/>
      <c r="H16" s="98"/>
      <c r="I16" s="98"/>
      <c r="J16" s="118"/>
      <c r="K16" s="118"/>
      <c r="L16" s="98"/>
      <c r="M16" s="7"/>
      <c r="N16" s="7"/>
      <c r="O16" s="7"/>
      <c r="P16" s="7"/>
      <c r="Q16" s="7"/>
    </row>
    <row r="17" spans="1:17" ht="15.75" customHeight="1">
      <c r="A17" s="7"/>
      <c r="B17" s="98"/>
      <c r="C17" s="98"/>
      <c r="D17" s="121">
        <v>0.25</v>
      </c>
      <c r="E17" s="98">
        <v>14</v>
      </c>
      <c r="F17" s="121">
        <f t="shared" si="0"/>
        <v>3.5</v>
      </c>
      <c r="G17" s="98"/>
      <c r="H17" s="98"/>
      <c r="I17" s="98"/>
      <c r="J17" s="114" t="s">
        <v>3</v>
      </c>
      <c r="K17" s="114" t="s">
        <v>4</v>
      </c>
      <c r="L17" s="98"/>
      <c r="M17" s="7"/>
      <c r="N17" s="7"/>
      <c r="O17" s="7"/>
      <c r="P17" s="7"/>
      <c r="Q17" s="7"/>
    </row>
    <row r="18" spans="1:17" ht="16.2" thickBot="1">
      <c r="A18" s="7"/>
      <c r="B18" s="98"/>
      <c r="C18" s="98"/>
      <c r="D18" s="121">
        <v>1</v>
      </c>
      <c r="E18" s="98">
        <v>10</v>
      </c>
      <c r="F18" s="121">
        <f t="shared" si="0"/>
        <v>10</v>
      </c>
      <c r="G18" s="98"/>
      <c r="H18" s="98"/>
      <c r="I18" s="98"/>
      <c r="J18" s="124">
        <f>SUM(B4*E3)</f>
        <v>30</v>
      </c>
      <c r="K18" s="124">
        <f>SUM(B4*E3)</f>
        <v>30</v>
      </c>
      <c r="L18" s="98"/>
      <c r="M18" s="7"/>
      <c r="N18" s="7"/>
      <c r="O18" s="7"/>
      <c r="P18" s="7"/>
      <c r="Q18" s="7"/>
    </row>
    <row r="19" spans="1:17" ht="24.9" customHeight="1" thickBot="1">
      <c r="A19" s="7"/>
      <c r="B19" s="98"/>
      <c r="C19" s="98"/>
      <c r="D19" s="121">
        <v>5</v>
      </c>
      <c r="E19" s="98">
        <v>2</v>
      </c>
      <c r="F19" s="121">
        <f t="shared" si="0"/>
        <v>10</v>
      </c>
      <c r="G19" s="98"/>
      <c r="H19" s="98"/>
      <c r="I19" s="98"/>
      <c r="J19" s="122"/>
      <c r="K19" s="117"/>
      <c r="L19" s="98"/>
      <c r="M19" s="7"/>
      <c r="N19" s="7"/>
      <c r="O19" s="7"/>
      <c r="P19" s="7"/>
      <c r="Q19" s="7"/>
    </row>
    <row r="20" spans="1:17">
      <c r="A20" s="7"/>
      <c r="B20" s="98"/>
      <c r="C20" s="98"/>
      <c r="D20" s="121">
        <v>10</v>
      </c>
      <c r="E20" s="98">
        <v>7</v>
      </c>
      <c r="F20" s="121">
        <f t="shared" si="0"/>
        <v>70</v>
      </c>
      <c r="G20" s="98"/>
      <c r="H20" s="98"/>
      <c r="I20" s="98"/>
      <c r="J20" s="118"/>
      <c r="K20" s="118"/>
      <c r="L20" s="98"/>
      <c r="M20" s="7"/>
      <c r="N20" s="7"/>
      <c r="O20" s="7"/>
      <c r="P20" s="7"/>
      <c r="Q20" s="7"/>
    </row>
    <row r="21" spans="1:17" ht="20.399999999999999">
      <c r="A21" s="7"/>
      <c r="B21" s="98"/>
      <c r="C21" s="98"/>
      <c r="D21" s="121">
        <v>20</v>
      </c>
      <c r="E21" s="98">
        <v>4</v>
      </c>
      <c r="F21" s="125">
        <f t="shared" si="0"/>
        <v>80</v>
      </c>
      <c r="G21" s="98"/>
      <c r="H21" s="98"/>
      <c r="I21" s="98"/>
      <c r="J21" s="126" t="s">
        <v>14</v>
      </c>
      <c r="K21" s="118"/>
      <c r="L21" s="126" t="s">
        <v>38</v>
      </c>
      <c r="M21" s="7"/>
      <c r="N21" s="7"/>
      <c r="O21" s="7"/>
      <c r="P21" s="7"/>
      <c r="Q21" s="7"/>
    </row>
    <row r="22" spans="1:17" ht="21" thickBot="1">
      <c r="A22" s="7"/>
      <c r="B22" s="98"/>
      <c r="C22" s="98"/>
      <c r="D22" s="98"/>
      <c r="E22" s="98"/>
      <c r="F22" s="127">
        <f>SUM(F14:F21)</f>
        <v>174.06</v>
      </c>
      <c r="G22" s="98"/>
      <c r="H22" s="98"/>
      <c r="I22" s="98"/>
      <c r="J22" s="128">
        <f>SUM(B4*G3)</f>
        <v>42</v>
      </c>
      <c r="K22" s="129" t="s">
        <v>5</v>
      </c>
      <c r="L22" s="128">
        <f>SUM(B4*1)-5</f>
        <v>19</v>
      </c>
      <c r="M22" s="7"/>
      <c r="N22" s="7"/>
      <c r="O22" s="7"/>
      <c r="P22" s="7"/>
      <c r="Q22" s="7"/>
    </row>
    <row r="23" spans="1:17" ht="24.9" customHeight="1" thickTop="1" thickBot="1">
      <c r="A23" s="7"/>
      <c r="B23" s="98"/>
      <c r="C23" s="98"/>
      <c r="D23" s="98"/>
      <c r="E23" s="98"/>
      <c r="F23" s="98"/>
      <c r="G23" s="98"/>
      <c r="H23" s="98"/>
      <c r="I23" s="98"/>
      <c r="J23" s="130"/>
      <c r="K23" s="20">
        <f>SUM(J9+K9+J13+K13+J18+K18+J22)</f>
        <v>144</v>
      </c>
      <c r="L23" s="130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phoneticPr fontId="0" type="noConversion"/>
  <printOptions horizontalCentered="1"/>
  <pageMargins left="0.25" right="0.25" top="1.25" bottom="0.5" header="0.5" footer="0.5"/>
  <pageSetup orientation="landscape" verticalDpi="0" r:id="rId1"/>
  <headerFooter alignWithMargins="0">
    <oddHeader>&amp;C&amp;"Times New Roman,Bold"&amp;18PRIZE  BREAKDOWN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</vt:lpstr>
      <vt:lpstr>Slopes - Ratings - HDCP Tables</vt:lpstr>
      <vt:lpstr>Prizes</vt:lpstr>
    </vt:vector>
  </TitlesOfParts>
  <Company>Campos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Campos</dc:creator>
  <cp:lastModifiedBy>Ed Campos</cp:lastModifiedBy>
  <cp:lastPrinted>2015-09-26T15:12:57Z</cp:lastPrinted>
  <dcterms:created xsi:type="dcterms:W3CDTF">2008-08-14T14:31:10Z</dcterms:created>
  <dcterms:modified xsi:type="dcterms:W3CDTF">2015-10-17T23:52:16Z</dcterms:modified>
</cp:coreProperties>
</file>